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28035" windowHeight="12855" activeTab="1"/>
  </bookViews>
  <sheets>
    <sheet name="RanWT" sheetId="4" r:id="rId1"/>
    <sheet name="P180L" sheetId="5" r:id="rId2"/>
  </sheets>
  <calcPr calcId="144525"/>
</workbook>
</file>

<file path=xl/calcChain.xml><?xml version="1.0" encoding="utf-8"?>
<calcChain xmlns="http://schemas.openxmlformats.org/spreadsheetml/2006/main">
  <c r="P16" i="5" l="1"/>
  <c r="Q16" i="5"/>
  <c r="R16" i="5"/>
  <c r="S16" i="5"/>
  <c r="T16" i="5"/>
  <c r="U16" i="5"/>
  <c r="V16" i="5"/>
  <c r="W16" i="5"/>
  <c r="P17" i="5"/>
  <c r="Q17" i="5"/>
  <c r="R17" i="5"/>
  <c r="S17" i="5"/>
  <c r="T17" i="5"/>
  <c r="U17" i="5"/>
  <c r="V17" i="5"/>
  <c r="W17" i="5"/>
  <c r="P18" i="5"/>
  <c r="Q18" i="5"/>
  <c r="R18" i="5"/>
  <c r="S18" i="5"/>
  <c r="T18" i="5"/>
  <c r="U18" i="5"/>
  <c r="V18" i="5"/>
  <c r="W18" i="5"/>
  <c r="P19" i="5"/>
  <c r="Q19" i="5"/>
  <c r="R19" i="5"/>
  <c r="S19" i="5"/>
  <c r="T19" i="5"/>
  <c r="U19" i="5"/>
  <c r="V19" i="5"/>
  <c r="W19" i="5"/>
  <c r="P20" i="5"/>
  <c r="Q20" i="5"/>
  <c r="R20" i="5"/>
  <c r="S20" i="5"/>
  <c r="T20" i="5"/>
  <c r="U20" i="5"/>
  <c r="V20" i="5"/>
  <c r="W20" i="5"/>
  <c r="Q15" i="5"/>
  <c r="R15" i="5"/>
  <c r="S15" i="5"/>
  <c r="T15" i="5"/>
  <c r="U15" i="5"/>
  <c r="V15" i="5"/>
  <c r="W15" i="5"/>
  <c r="P15" i="5"/>
  <c r="P6" i="5"/>
  <c r="Q6" i="5"/>
  <c r="R6" i="5"/>
  <c r="S6" i="5"/>
  <c r="T6" i="5"/>
  <c r="U6" i="5"/>
  <c r="V6" i="5"/>
  <c r="W6" i="5"/>
  <c r="P7" i="5"/>
  <c r="Q7" i="5"/>
  <c r="R7" i="5"/>
  <c r="S7" i="5"/>
  <c r="T7" i="5"/>
  <c r="U7" i="5"/>
  <c r="V7" i="5"/>
  <c r="W7" i="5"/>
  <c r="P8" i="5"/>
  <c r="Q8" i="5"/>
  <c r="R8" i="5"/>
  <c r="S8" i="5"/>
  <c r="T8" i="5"/>
  <c r="U8" i="5"/>
  <c r="V8" i="5"/>
  <c r="W8" i="5"/>
  <c r="P9" i="5"/>
  <c r="Q9" i="5"/>
  <c r="R9" i="5"/>
  <c r="S9" i="5"/>
  <c r="T9" i="5"/>
  <c r="U9" i="5"/>
  <c r="V9" i="5"/>
  <c r="W9" i="5"/>
  <c r="P10" i="5"/>
  <c r="Q10" i="5"/>
  <c r="R10" i="5"/>
  <c r="S10" i="5"/>
  <c r="T10" i="5"/>
  <c r="U10" i="5"/>
  <c r="V10" i="5"/>
  <c r="W10" i="5"/>
  <c r="Q5" i="5"/>
  <c r="R5" i="5"/>
  <c r="S5" i="5"/>
  <c r="T5" i="5"/>
  <c r="U5" i="5"/>
  <c r="V5" i="5"/>
  <c r="W5" i="5"/>
  <c r="P5" i="5"/>
  <c r="AS20" i="5" l="1"/>
  <c r="BC20" i="5" s="1"/>
  <c r="AR20" i="5"/>
  <c r="BB20" i="5" s="1"/>
  <c r="AQ20" i="5"/>
  <c r="BA20" i="5" s="1"/>
  <c r="AP20" i="5"/>
  <c r="AZ20" i="5" s="1"/>
  <c r="AO20" i="5"/>
  <c r="AY20" i="5" s="1"/>
  <c r="AN20" i="5"/>
  <c r="AX20" i="5" s="1"/>
  <c r="AM20" i="5"/>
  <c r="AW20" i="5" s="1"/>
  <c r="AL20" i="5"/>
  <c r="AS19" i="5"/>
  <c r="BC19" i="5" s="1"/>
  <c r="AR19" i="5"/>
  <c r="BB19" i="5" s="1"/>
  <c r="AQ19" i="5"/>
  <c r="BA19" i="5" s="1"/>
  <c r="AP19" i="5"/>
  <c r="AZ19" i="5" s="1"/>
  <c r="AO19" i="5"/>
  <c r="AY19" i="5" s="1"/>
  <c r="AN19" i="5"/>
  <c r="AX19" i="5" s="1"/>
  <c r="AM19" i="5"/>
  <c r="AW19" i="5" s="1"/>
  <c r="AL19" i="5"/>
  <c r="AS18" i="5"/>
  <c r="BC18" i="5" s="1"/>
  <c r="AR18" i="5"/>
  <c r="BB18" i="5" s="1"/>
  <c r="AQ18" i="5"/>
  <c r="BA18" i="5" s="1"/>
  <c r="AP18" i="5"/>
  <c r="AZ18" i="5" s="1"/>
  <c r="AO18" i="5"/>
  <c r="AY18" i="5" s="1"/>
  <c r="AN18" i="5"/>
  <c r="AX18" i="5" s="1"/>
  <c r="AL18" i="5"/>
  <c r="AS17" i="5"/>
  <c r="BC17" i="5" s="1"/>
  <c r="AR17" i="5"/>
  <c r="BB17" i="5" s="1"/>
  <c r="AQ17" i="5"/>
  <c r="BA17" i="5" s="1"/>
  <c r="AP17" i="5"/>
  <c r="AZ17" i="5" s="1"/>
  <c r="AO17" i="5"/>
  <c r="AY17" i="5" s="1"/>
  <c r="AN17" i="5"/>
  <c r="AX17" i="5" s="1"/>
  <c r="AM17" i="5"/>
  <c r="AW17" i="5" s="1"/>
  <c r="AL17" i="5"/>
  <c r="AS16" i="5"/>
  <c r="BC16" i="5" s="1"/>
  <c r="AR16" i="5"/>
  <c r="BB16" i="5" s="1"/>
  <c r="AQ16" i="5"/>
  <c r="BA16" i="5" s="1"/>
  <c r="AP16" i="5"/>
  <c r="AZ16" i="5" s="1"/>
  <c r="AO16" i="5"/>
  <c r="AY16" i="5" s="1"/>
  <c r="AN16" i="5"/>
  <c r="AX16" i="5" s="1"/>
  <c r="AM16" i="5"/>
  <c r="AW16" i="5" s="1"/>
  <c r="AL16" i="5"/>
  <c r="AS15" i="5"/>
  <c r="BC15" i="5" s="1"/>
  <c r="AR15" i="5"/>
  <c r="BB15" i="5" s="1"/>
  <c r="AQ15" i="5"/>
  <c r="BA15" i="5" s="1"/>
  <c r="AP15" i="5"/>
  <c r="AZ15" i="5" s="1"/>
  <c r="AO15" i="5"/>
  <c r="AY15" i="5" s="1"/>
  <c r="AN15" i="5"/>
  <c r="AX15" i="5" s="1"/>
  <c r="AM15" i="5"/>
  <c r="AW15" i="5" s="1"/>
  <c r="AL15" i="5"/>
  <c r="BL14" i="5"/>
  <c r="BK14" i="5" s="1"/>
  <c r="BJ14" i="5" s="1"/>
  <c r="BI14" i="5" s="1"/>
  <c r="BH14" i="5" s="1"/>
  <c r="BG14" i="5" s="1"/>
  <c r="BB14" i="5"/>
  <c r="BA14" i="5" s="1"/>
  <c r="AZ14" i="5" s="1"/>
  <c r="AY14" i="5" s="1"/>
  <c r="AX14" i="5" s="1"/>
  <c r="AW14" i="5" s="1"/>
  <c r="AR14" i="5"/>
  <c r="AQ14" i="5" s="1"/>
  <c r="AP14" i="5" s="1"/>
  <c r="AO14" i="5" s="1"/>
  <c r="AN14" i="5" s="1"/>
  <c r="AM14" i="5" s="1"/>
  <c r="AG14" i="5"/>
  <c r="AF14" i="5" s="1"/>
  <c r="AE14" i="5" s="1"/>
  <c r="AD14" i="5" s="1"/>
  <c r="AC14" i="5" s="1"/>
  <c r="AB14" i="5" s="1"/>
  <c r="V14" i="5"/>
  <c r="U14" i="5" s="1"/>
  <c r="T14" i="5" s="1"/>
  <c r="S14" i="5" s="1"/>
  <c r="R14" i="5" s="1"/>
  <c r="Q14" i="5" s="1"/>
  <c r="BP13" i="5"/>
  <c r="AG4" i="5"/>
  <c r="AF4" i="5"/>
  <c r="AE4" i="5" s="1"/>
  <c r="AD4" i="5" s="1"/>
  <c r="AC4" i="5" s="1"/>
  <c r="AB4" i="5" s="1"/>
  <c r="J2" i="5"/>
  <c r="I2" i="5" s="1"/>
  <c r="H2" i="5" s="1"/>
  <c r="G2" i="5" s="1"/>
  <c r="F2" i="5" s="1"/>
  <c r="E2" i="5" s="1"/>
  <c r="W20" i="4"/>
  <c r="AS20" i="4" s="1"/>
  <c r="BC20" i="4" s="1"/>
  <c r="BM20" i="4" s="1"/>
  <c r="V20" i="4"/>
  <c r="AR20" i="4" s="1"/>
  <c r="BB20" i="4" s="1"/>
  <c r="BL20" i="4" s="1"/>
  <c r="U20" i="4"/>
  <c r="AF9" i="4" s="1"/>
  <c r="T20" i="4"/>
  <c r="AP20" i="4" s="1"/>
  <c r="AZ20" i="4" s="1"/>
  <c r="BJ20" i="4" s="1"/>
  <c r="S20" i="4"/>
  <c r="AO20" i="4" s="1"/>
  <c r="AY20" i="4" s="1"/>
  <c r="BI20" i="4" s="1"/>
  <c r="R20" i="4"/>
  <c r="AN20" i="4" s="1"/>
  <c r="AX20" i="4" s="1"/>
  <c r="BH20" i="4" s="1"/>
  <c r="Q20" i="4"/>
  <c r="AM20" i="4" s="1"/>
  <c r="AW20" i="4" s="1"/>
  <c r="BG20" i="4" s="1"/>
  <c r="P20" i="4"/>
  <c r="AL20" i="4" s="1"/>
  <c r="W19" i="4"/>
  <c r="AS19" i="4" s="1"/>
  <c r="BC19" i="4" s="1"/>
  <c r="BM19" i="4" s="1"/>
  <c r="V19" i="4"/>
  <c r="AR19" i="4" s="1"/>
  <c r="BB19" i="4" s="1"/>
  <c r="BL19" i="4" s="1"/>
  <c r="U19" i="4"/>
  <c r="AQ19" i="4" s="1"/>
  <c r="BA19" i="4" s="1"/>
  <c r="BK19" i="4" s="1"/>
  <c r="T19" i="4"/>
  <c r="AE19" i="4" s="1"/>
  <c r="S19" i="4"/>
  <c r="AO19" i="4" s="1"/>
  <c r="AY19" i="4" s="1"/>
  <c r="BI19" i="4" s="1"/>
  <c r="R19" i="4"/>
  <c r="AN19" i="4" s="1"/>
  <c r="AX19" i="4" s="1"/>
  <c r="BH19" i="4" s="1"/>
  <c r="Q19" i="4"/>
  <c r="AM19" i="4" s="1"/>
  <c r="AW19" i="4" s="1"/>
  <c r="BG19" i="4" s="1"/>
  <c r="P19" i="4"/>
  <c r="AL19" i="4" s="1"/>
  <c r="W18" i="4"/>
  <c r="AS18" i="4" s="1"/>
  <c r="BC18" i="4" s="1"/>
  <c r="BM18" i="4" s="1"/>
  <c r="V18" i="4"/>
  <c r="AR18" i="4" s="1"/>
  <c r="BB18" i="4" s="1"/>
  <c r="BL18" i="4" s="1"/>
  <c r="U18" i="4"/>
  <c r="AQ18" i="4" s="1"/>
  <c r="BA18" i="4" s="1"/>
  <c r="BK18" i="4" s="1"/>
  <c r="T18" i="4"/>
  <c r="AP18" i="4" s="1"/>
  <c r="AZ18" i="4" s="1"/>
  <c r="BJ18" i="4" s="1"/>
  <c r="S18" i="4"/>
  <c r="AO18" i="4" s="1"/>
  <c r="AY18" i="4" s="1"/>
  <c r="BI18" i="4" s="1"/>
  <c r="R18" i="4"/>
  <c r="AN18" i="4" s="1"/>
  <c r="AX18" i="4" s="1"/>
  <c r="BH18" i="4" s="1"/>
  <c r="Q18" i="4"/>
  <c r="AB19" i="4" s="1"/>
  <c r="P18" i="4"/>
  <c r="AA9" i="4" s="1"/>
  <c r="W17" i="4"/>
  <c r="AH6" i="4" s="1"/>
  <c r="V17" i="4"/>
  <c r="AR17" i="4" s="1"/>
  <c r="BB17" i="4" s="1"/>
  <c r="BL17" i="4" s="1"/>
  <c r="U17" i="4"/>
  <c r="AQ17" i="4" s="1"/>
  <c r="BA17" i="4" s="1"/>
  <c r="BK17" i="4" s="1"/>
  <c r="T17" i="4"/>
  <c r="AP17" i="4" s="1"/>
  <c r="AZ17" i="4" s="1"/>
  <c r="BJ17" i="4" s="1"/>
  <c r="S17" i="4"/>
  <c r="AO17" i="4" s="1"/>
  <c r="AY17" i="4" s="1"/>
  <c r="BI17" i="4" s="1"/>
  <c r="R17" i="4"/>
  <c r="AN17" i="4" s="1"/>
  <c r="AX17" i="4" s="1"/>
  <c r="BH17" i="4" s="1"/>
  <c r="Q17" i="4"/>
  <c r="AM17" i="4" s="1"/>
  <c r="AW17" i="4" s="1"/>
  <c r="BG17" i="4" s="1"/>
  <c r="P17" i="4"/>
  <c r="AL17" i="4" s="1"/>
  <c r="W16" i="4"/>
  <c r="AS16" i="4" s="1"/>
  <c r="BC16" i="4" s="1"/>
  <c r="BM16" i="4" s="1"/>
  <c r="V16" i="4"/>
  <c r="AG6" i="4" s="1"/>
  <c r="U16" i="4"/>
  <c r="AQ16" i="4" s="1"/>
  <c r="BA16" i="4" s="1"/>
  <c r="BK16" i="4" s="1"/>
  <c r="T16" i="4"/>
  <c r="AP16" i="4" s="1"/>
  <c r="AZ16" i="4" s="1"/>
  <c r="BJ16" i="4" s="1"/>
  <c r="S16" i="4"/>
  <c r="AO16" i="4" s="1"/>
  <c r="AY16" i="4" s="1"/>
  <c r="BI16" i="4" s="1"/>
  <c r="R16" i="4"/>
  <c r="AN16" i="4" s="1"/>
  <c r="AX16" i="4" s="1"/>
  <c r="BH16" i="4" s="1"/>
  <c r="Q16" i="4"/>
  <c r="AM16" i="4" s="1"/>
  <c r="AW16" i="4" s="1"/>
  <c r="BG16" i="4" s="1"/>
  <c r="P16" i="4"/>
  <c r="AL16" i="4" s="1"/>
  <c r="W15" i="4"/>
  <c r="AS15" i="4" s="1"/>
  <c r="BC15" i="4" s="1"/>
  <c r="BM15" i="4" s="1"/>
  <c r="V15" i="4"/>
  <c r="AR15" i="4" s="1"/>
  <c r="BB15" i="4" s="1"/>
  <c r="BL15" i="4" s="1"/>
  <c r="U15" i="4"/>
  <c r="AQ15" i="4" s="1"/>
  <c r="BA15" i="4" s="1"/>
  <c r="BK15" i="4" s="1"/>
  <c r="T15" i="4"/>
  <c r="AE6" i="4" s="1"/>
  <c r="S15" i="4"/>
  <c r="AD16" i="4" s="1"/>
  <c r="R15" i="4"/>
  <c r="AC16" i="4" s="1"/>
  <c r="Q15" i="4"/>
  <c r="AM15" i="4" s="1"/>
  <c r="AW15" i="4" s="1"/>
  <c r="BG15" i="4" s="1"/>
  <c r="P15" i="4"/>
  <c r="AA6" i="4" s="1"/>
  <c r="BL14" i="4"/>
  <c r="BK14" i="4"/>
  <c r="BJ14" i="4"/>
  <c r="BI14" i="4"/>
  <c r="BH14" i="4"/>
  <c r="BG14" i="4"/>
  <c r="BB14" i="4"/>
  <c r="BA14" i="4"/>
  <c r="AZ14" i="4" s="1"/>
  <c r="AY14" i="4" s="1"/>
  <c r="AX14" i="4" s="1"/>
  <c r="AW14" i="4" s="1"/>
  <c r="AR14" i="4"/>
  <c r="AQ14" i="4"/>
  <c r="AP14" i="4" s="1"/>
  <c r="AO14" i="4" s="1"/>
  <c r="AN14" i="4" s="1"/>
  <c r="AM14" i="4" s="1"/>
  <c r="AG14" i="4"/>
  <c r="AF14" i="4"/>
  <c r="AE14" i="4"/>
  <c r="AD14" i="4"/>
  <c r="AC14" i="4" s="1"/>
  <c r="AB14" i="4" s="1"/>
  <c r="V14" i="4"/>
  <c r="U14" i="4"/>
  <c r="T14" i="4"/>
  <c r="S14" i="4"/>
  <c r="R14" i="4"/>
  <c r="Q14" i="4"/>
  <c r="BP13" i="4"/>
  <c r="W10" i="4"/>
  <c r="V10" i="4"/>
  <c r="U10" i="4"/>
  <c r="T10" i="4"/>
  <c r="S10" i="4"/>
  <c r="R10" i="4"/>
  <c r="Q10" i="4"/>
  <c r="P10" i="4"/>
  <c r="AH9" i="4"/>
  <c r="AB9" i="4"/>
  <c r="W9" i="4"/>
  <c r="V9" i="4"/>
  <c r="U9" i="4"/>
  <c r="T9" i="4"/>
  <c r="S9" i="4"/>
  <c r="R9" i="4"/>
  <c r="Q9" i="4"/>
  <c r="P9" i="4"/>
  <c r="W8" i="4"/>
  <c r="V8" i="4"/>
  <c r="U8" i="4"/>
  <c r="T8" i="4"/>
  <c r="S8" i="4"/>
  <c r="R8" i="4"/>
  <c r="Q8" i="4"/>
  <c r="P8" i="4"/>
  <c r="W7" i="4"/>
  <c r="V7" i="4"/>
  <c r="U7" i="4"/>
  <c r="T7" i="4"/>
  <c r="S7" i="4"/>
  <c r="R7" i="4"/>
  <c r="Q7" i="4"/>
  <c r="P7" i="4"/>
  <c r="AB6" i="4"/>
  <c r="W6" i="4"/>
  <c r="V6" i="4"/>
  <c r="U6" i="4"/>
  <c r="T6" i="4"/>
  <c r="S6" i="4"/>
  <c r="R6" i="4"/>
  <c r="Q6" i="4"/>
  <c r="P6" i="4"/>
  <c r="W5" i="4"/>
  <c r="V5" i="4"/>
  <c r="U5" i="4"/>
  <c r="T5" i="4"/>
  <c r="S5" i="4"/>
  <c r="R5" i="4"/>
  <c r="Q5" i="4"/>
  <c r="P5" i="4"/>
  <c r="AG4" i="4"/>
  <c r="AF4" i="4" s="1"/>
  <c r="AE4" i="4" s="1"/>
  <c r="AD4" i="4" s="1"/>
  <c r="AC4" i="4" s="1"/>
  <c r="AB4" i="4" s="1"/>
  <c r="J2" i="4"/>
  <c r="I2" i="4" s="1"/>
  <c r="H2" i="4" s="1"/>
  <c r="G2" i="4" s="1"/>
  <c r="F2" i="4" s="1"/>
  <c r="E2" i="4" s="1"/>
  <c r="AE9" i="5" l="1"/>
  <c r="AG16" i="5"/>
  <c r="AA6" i="5"/>
  <c r="AL22" i="5"/>
  <c r="AH6" i="5"/>
  <c r="BM20" i="5"/>
  <c r="BG19" i="5"/>
  <c r="BH15" i="5"/>
  <c r="AC6" i="5"/>
  <c r="AD6" i="5"/>
  <c r="BJ15" i="5"/>
  <c r="BJ17" i="5"/>
  <c r="AE19" i="5"/>
  <c r="BJ20" i="5"/>
  <c r="BK15" i="5"/>
  <c r="BK16" i="5"/>
  <c r="BK17" i="5"/>
  <c r="BK18" i="5"/>
  <c r="AF9" i="5"/>
  <c r="BK20" i="5"/>
  <c r="BG15" i="5"/>
  <c r="BG17" i="5"/>
  <c r="BH18" i="5"/>
  <c r="BI15" i="5"/>
  <c r="AD9" i="5"/>
  <c r="BJ19" i="5"/>
  <c r="BL16" i="5"/>
  <c r="BL17" i="5"/>
  <c r="BL18" i="5"/>
  <c r="AG9" i="5"/>
  <c r="BL20" i="5"/>
  <c r="BG16" i="5"/>
  <c r="BG20" i="5"/>
  <c r="BH19" i="5"/>
  <c r="BI20" i="5"/>
  <c r="AE6" i="5"/>
  <c r="BM16" i="5"/>
  <c r="BM17" i="5"/>
  <c r="BM18" i="5"/>
  <c r="AH9" i="5"/>
  <c r="BH16" i="5"/>
  <c r="BH20" i="5"/>
  <c r="BI16" i="5"/>
  <c r="BI19" i="5"/>
  <c r="BJ16" i="5"/>
  <c r="AC9" i="5"/>
  <c r="AH16" i="5"/>
  <c r="AF19" i="5"/>
  <c r="AA16" i="5"/>
  <c r="AG19" i="5"/>
  <c r="AB16" i="5"/>
  <c r="AH19" i="5"/>
  <c r="AC16" i="5"/>
  <c r="AA19" i="5"/>
  <c r="AA9" i="5"/>
  <c r="AD16" i="5"/>
  <c r="AB19" i="5"/>
  <c r="AB6" i="5"/>
  <c r="AB9" i="5"/>
  <c r="AE16" i="5"/>
  <c r="AC19" i="5"/>
  <c r="AF6" i="5"/>
  <c r="AF16" i="5"/>
  <c r="AD19" i="5"/>
  <c r="AG6" i="5"/>
  <c r="AN15" i="4"/>
  <c r="AX15" i="4" s="1"/>
  <c r="BH15" i="4" s="1"/>
  <c r="AF16" i="4"/>
  <c r="AQ20" i="4"/>
  <c r="BA20" i="4" s="1"/>
  <c r="BK20" i="4" s="1"/>
  <c r="AD9" i="4"/>
  <c r="AP15" i="4"/>
  <c r="AZ15" i="4" s="1"/>
  <c r="BJ15" i="4" s="1"/>
  <c r="AP19" i="4"/>
  <c r="AZ19" i="4" s="1"/>
  <c r="BJ19" i="4" s="1"/>
  <c r="AE9" i="4"/>
  <c r="AH16" i="4"/>
  <c r="AF19" i="4"/>
  <c r="AM18" i="4"/>
  <c r="AW18" i="4" s="1"/>
  <c r="BG18" i="4" s="1"/>
  <c r="AD6" i="4"/>
  <c r="AR16" i="4"/>
  <c r="BB16" i="4" s="1"/>
  <c r="BL16" i="4" s="1"/>
  <c r="AF6" i="4"/>
  <c r="AA16" i="4"/>
  <c r="AG19" i="4"/>
  <c r="AL18" i="4"/>
  <c r="AC9" i="4"/>
  <c r="AS17" i="4"/>
  <c r="BC17" i="4" s="1"/>
  <c r="BM17" i="4" s="1"/>
  <c r="AD19" i="4"/>
  <c r="AG16" i="4"/>
  <c r="AG9" i="4"/>
  <c r="AB16" i="4"/>
  <c r="AH19" i="4"/>
  <c r="AE16" i="4"/>
  <c r="AC19" i="4"/>
  <c r="AC6" i="4"/>
  <c r="AO15" i="4"/>
  <c r="AY15" i="4" s="1"/>
  <c r="BI15" i="4" s="1"/>
  <c r="AL15" i="4"/>
  <c r="AL22" i="4" s="1"/>
  <c r="AA19" i="4"/>
  <c r="BJ18" i="5" l="1"/>
  <c r="BM19" i="5"/>
  <c r="BL15" i="5"/>
  <c r="BI17" i="5"/>
  <c r="BI18" i="5"/>
  <c r="BH17" i="5"/>
  <c r="BM15" i="5"/>
  <c r="BK19" i="5"/>
  <c r="BL19" i="5"/>
</calcChain>
</file>

<file path=xl/sharedStrings.xml><?xml version="1.0" encoding="utf-8"?>
<sst xmlns="http://schemas.openxmlformats.org/spreadsheetml/2006/main" count="169" uniqueCount="34">
  <si>
    <t>H</t>
  </si>
  <si>
    <t>G</t>
  </si>
  <si>
    <t>F</t>
  </si>
  <si>
    <t>E</t>
  </si>
  <si>
    <t>D</t>
  </si>
  <si>
    <t>C</t>
  </si>
  <si>
    <t>B</t>
  </si>
  <si>
    <t>A</t>
  </si>
  <si>
    <t>Averages:</t>
  </si>
  <si>
    <t>GTP</t>
  </si>
  <si>
    <t>GDP</t>
  </si>
  <si>
    <t>1. Raw data (5 repeated measurements)</t>
  </si>
  <si>
    <t>2. Standard deviations and averages of raw data</t>
  </si>
  <si>
    <t>3. Standard deviations and averages of the averaged data</t>
  </si>
  <si>
    <t>5. Normalize the data</t>
  </si>
  <si>
    <t>6. Inverse the data</t>
  </si>
  <si>
    <t>7. Calculated the IC50s by Graphpad</t>
  </si>
  <si>
    <t>Conc. (uM)</t>
  </si>
  <si>
    <t>The value in yellow shows the average of the buffer sample. Every value below will be normalized/divided by this value in the next step.</t>
  </si>
  <si>
    <t>Buffer samples were not shown here since they could not be used for IC50 calculation.</t>
  </si>
  <si>
    <t>Standard deviations:</t>
  </si>
  <si>
    <t>GDP</t>
    <phoneticPr fontId="0" type="noConversion"/>
  </si>
  <si>
    <t>GTP</t>
    <phoneticPr fontId="0" type="noConversion"/>
  </si>
  <si>
    <t>IC50</t>
  </si>
  <si>
    <t>BiasGTP</t>
  </si>
  <si>
    <t>Subtracted Data:</t>
  </si>
  <si>
    <t>Normalized data:</t>
  </si>
  <si>
    <t>Inversed data:</t>
  </si>
  <si>
    <t xml:space="preserve">4. Background subtracted data </t>
  </si>
  <si>
    <t xml:space="preserve">The value in yellow is treated as the background, whereby no mant-GDP is bound. The averages in step 2 will be subtracted by this value in the next step. </t>
  </si>
  <si>
    <t xml:space="preserve">Note: 6.4uM GDP readings showed high standard deviations. We suggest  to delete a reading only if the values is obviously against the decreasing trend. In this case, no values are deleted. </t>
  </si>
  <si>
    <t xml:space="preserve">Note: The relatively small sdvs suggest that the data acquisition is OK. Delete abnormal readings if needed.  </t>
  </si>
  <si>
    <t>1. Raw data (3 repeated measurements)</t>
  </si>
  <si>
    <t xml:space="preserve">Note: three outliers were rejected from  the raw readings.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</si>
</sst>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7" formatCode="0_ "/>
  </numFmts>
  <fonts count="8"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  <font>
      <sz val="10"/>
      <color rgb="FF27413E"/>
      <name val="Arial"/>
      <family val="2"/>
    </font>
    <font>
      <sz val="11"/>
      <color theme="1"/>
      <name val="Calibri"/>
      <family val="2"/>
      <charset val="134"/>
      <scheme val="minor"/>
    </font>
    <font>
      <sz val="1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E8F3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8DBCE0"/>
        <bgColor indexed="64"/>
      </patternFill>
    </fill>
    <fill>
      <patternFill patternType="solid">
        <fgColor rgb="FF9CC5E5"/>
        <bgColor indexed="64"/>
      </patternFill>
    </fill>
    <fill>
      <patternFill patternType="solid">
        <fgColor rgb="FF6FA9D6"/>
        <bgColor indexed="64"/>
      </patternFill>
    </fill>
    <fill>
      <patternFill patternType="solid">
        <fgColor rgb="FF7EB2DB"/>
        <bgColor indexed="64"/>
      </patternFill>
    </fill>
    <fill>
      <patternFill patternType="solid">
        <fgColor rgb="FF5197CC"/>
        <bgColor indexed="64"/>
      </patternFill>
    </fill>
    <fill>
      <patternFill patternType="solid">
        <fgColor rgb="FF60A0D1"/>
        <bgColor indexed="64"/>
      </patternFill>
    </fill>
    <fill>
      <patternFill patternType="solid">
        <fgColor rgb="FF3385C2"/>
        <bgColor indexed="64"/>
      </patternFill>
    </fill>
    <fill>
      <patternFill patternType="solid">
        <fgColor rgb="FF428EC7"/>
        <bgColor indexed="64"/>
      </patternFill>
    </fill>
    <fill>
      <patternFill patternType="solid">
        <fgColor rgb="FF247CB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  <xf numFmtId="2" fontId="0" fillId="0" borderId="0" xfId="0" applyNumberFormat="1">
      <alignment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3" borderId="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67" fontId="0" fillId="0" borderId="0" xfId="0" applyNumberFormat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/>
    </xf>
    <xf numFmtId="0" fontId="7" fillId="0" borderId="0" xfId="0" applyFont="1" applyAlignment="1"/>
    <xf numFmtId="0" fontId="6" fillId="0" borderId="0" xfId="0" applyFont="1" applyAlignment="1"/>
    <xf numFmtId="2" fontId="0" fillId="0" borderId="0" xfId="0" applyNumberFormat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0" fontId="0" fillId="0" borderId="6" xfId="0" applyBorder="1">
      <alignment vertical="center"/>
    </xf>
    <xf numFmtId="2" fontId="0" fillId="0" borderId="7" xfId="0" applyNumberFormat="1" applyBorder="1">
      <alignment vertical="center"/>
    </xf>
    <xf numFmtId="2" fontId="0" fillId="0" borderId="8" xfId="0" applyNumberFormat="1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7" fontId="0" fillId="0" borderId="0" xfId="0" applyNumberFormat="1" applyBorder="1">
      <alignment vertical="center"/>
    </xf>
    <xf numFmtId="167" fontId="0" fillId="0" borderId="9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9" fontId="0" fillId="0" borderId="0" xfId="3" applyFont="1">
      <alignment vertical="center"/>
    </xf>
    <xf numFmtId="167" fontId="0" fillId="13" borderId="0" xfId="0" applyNumberFormat="1" applyFill="1" applyBorder="1">
      <alignment vertical="center"/>
    </xf>
    <xf numFmtId="2" fontId="4" fillId="0" borderId="0" xfId="0" applyNumberFormat="1" applyFont="1" applyAlignment="1">
      <alignment horizontal="center" vertical="center"/>
    </xf>
    <xf numFmtId="167" fontId="4" fillId="14" borderId="0" xfId="0" applyNumberFormat="1" applyFont="1" applyFill="1" applyBorder="1">
      <alignment vertical="center"/>
    </xf>
    <xf numFmtId="0" fontId="0" fillId="0" borderId="11" xfId="0" applyBorder="1" applyAlignment="1">
      <alignment horizontal="center" vertical="center"/>
    </xf>
    <xf numFmtId="167" fontId="0" fillId="0" borderId="3" xfId="0" applyNumberFormat="1" applyBorder="1">
      <alignment vertical="center"/>
    </xf>
    <xf numFmtId="167" fontId="0" fillId="0" borderId="12" xfId="0" applyNumberFormat="1" applyBorder="1">
      <alignment vertical="center"/>
    </xf>
    <xf numFmtId="167" fontId="0" fillId="13" borderId="0" xfId="0" applyNumberFormat="1" applyFill="1">
      <alignment vertical="center"/>
    </xf>
    <xf numFmtId="167" fontId="0" fillId="0" borderId="0" xfId="0" applyNumberFormat="1" applyFill="1">
      <alignment vertical="center"/>
    </xf>
    <xf numFmtId="10" fontId="0" fillId="0" borderId="0" xfId="0" applyNumberFormat="1">
      <alignment vertical="center"/>
    </xf>
    <xf numFmtId="167" fontId="0" fillId="0" borderId="0" xfId="0" applyNumberFormat="1" applyFill="1" applyBorder="1">
      <alignment vertical="center"/>
    </xf>
    <xf numFmtId="1" fontId="0" fillId="0" borderId="13" xfId="0" applyNumberFormat="1" applyBorder="1" applyAlignment="1">
      <alignment horizontal="left" vertical="center" wrapText="1"/>
    </xf>
    <xf numFmtId="1" fontId="0" fillId="0" borderId="0" xfId="0" applyNumberFormat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164" fontId="0" fillId="0" borderId="0" xfId="3" applyNumberFormat="1" applyFont="1">
      <alignment vertical="center"/>
    </xf>
  </cellXfs>
  <cellStyles count="4">
    <cellStyle name="百分比 2" xfId="3"/>
    <cellStyle name="常规" xfId="0" builtinId="0"/>
    <cellStyle name="常规 2" xfId="1"/>
    <cellStyle name="常规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66675</xdr:colOff>
      <xdr:row>10</xdr:row>
      <xdr:rowOff>57150</xdr:rowOff>
    </xdr:from>
    <xdr:to>
      <xdr:col>12</xdr:col>
      <xdr:colOff>933450</xdr:colOff>
      <xdr:row>12</xdr:row>
      <xdr:rowOff>90768</xdr:rowOff>
    </xdr:to>
    <xdr:sp macro="" textlink="">
      <xdr:nvSpPr>
        <xdr:cNvPr id="2" name="右箭头 1">
          <a:extLst>
            <a:ext uri="{FF2B5EF4-FFF2-40B4-BE49-F238E27FC236}">
              <a16:creationId xmlns:a16="http://schemas.microsoft.com/office/drawing/2014/main" xmlns="" id="{619F1592-5399-4318-BEC3-7281354759E4}"/>
            </a:ext>
          </a:extLst>
        </xdr:cNvPr>
        <xdr:cNvSpPr/>
      </xdr:nvSpPr>
      <xdr:spPr>
        <a:xfrm>
          <a:off x="738187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23</xdr:col>
      <xdr:colOff>66675</xdr:colOff>
      <xdr:row>10</xdr:row>
      <xdr:rowOff>57150</xdr:rowOff>
    </xdr:from>
    <xdr:to>
      <xdr:col>23</xdr:col>
      <xdr:colOff>933450</xdr:colOff>
      <xdr:row>12</xdr:row>
      <xdr:rowOff>90768</xdr:rowOff>
    </xdr:to>
    <xdr:sp macro="" textlink="">
      <xdr:nvSpPr>
        <xdr:cNvPr id="3" name="右箭头 2">
          <a:extLst>
            <a:ext uri="{FF2B5EF4-FFF2-40B4-BE49-F238E27FC236}">
              <a16:creationId xmlns:a16="http://schemas.microsoft.com/office/drawing/2014/main" xmlns="" id="{60A82954-44E7-4AC0-9B0C-8533CBB971D5}"/>
            </a:ext>
          </a:extLst>
        </xdr:cNvPr>
        <xdr:cNvSpPr/>
      </xdr:nvSpPr>
      <xdr:spPr>
        <a:xfrm>
          <a:off x="1462087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34</xdr:col>
      <xdr:colOff>66675</xdr:colOff>
      <xdr:row>10</xdr:row>
      <xdr:rowOff>57150</xdr:rowOff>
    </xdr:from>
    <xdr:to>
      <xdr:col>34</xdr:col>
      <xdr:colOff>933450</xdr:colOff>
      <xdr:row>12</xdr:row>
      <xdr:rowOff>90768</xdr:rowOff>
    </xdr:to>
    <xdr:sp macro="" textlink="">
      <xdr:nvSpPr>
        <xdr:cNvPr id="4" name="右箭头 3">
          <a:extLst>
            <a:ext uri="{FF2B5EF4-FFF2-40B4-BE49-F238E27FC236}">
              <a16:creationId xmlns:a16="http://schemas.microsoft.com/office/drawing/2014/main" xmlns="" id="{22B8AD33-BA4F-407F-A32D-64686B0C0FB3}"/>
            </a:ext>
          </a:extLst>
        </xdr:cNvPr>
        <xdr:cNvSpPr/>
      </xdr:nvSpPr>
      <xdr:spPr>
        <a:xfrm>
          <a:off x="2187892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45</xdr:col>
      <xdr:colOff>66675</xdr:colOff>
      <xdr:row>10</xdr:row>
      <xdr:rowOff>57150</xdr:rowOff>
    </xdr:from>
    <xdr:to>
      <xdr:col>45</xdr:col>
      <xdr:colOff>933450</xdr:colOff>
      <xdr:row>12</xdr:row>
      <xdr:rowOff>90768</xdr:rowOff>
    </xdr:to>
    <xdr:sp macro="" textlink="">
      <xdr:nvSpPr>
        <xdr:cNvPr id="5" name="右箭头 4">
          <a:extLst>
            <a:ext uri="{FF2B5EF4-FFF2-40B4-BE49-F238E27FC236}">
              <a16:creationId xmlns:a16="http://schemas.microsoft.com/office/drawing/2014/main" xmlns="" id="{B62610F6-E233-42CF-B3AD-B272715025B6}"/>
            </a:ext>
          </a:extLst>
        </xdr:cNvPr>
        <xdr:cNvSpPr/>
      </xdr:nvSpPr>
      <xdr:spPr>
        <a:xfrm>
          <a:off x="29127450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55</xdr:col>
      <xdr:colOff>66675</xdr:colOff>
      <xdr:row>10</xdr:row>
      <xdr:rowOff>57150</xdr:rowOff>
    </xdr:from>
    <xdr:to>
      <xdr:col>55</xdr:col>
      <xdr:colOff>933450</xdr:colOff>
      <xdr:row>12</xdr:row>
      <xdr:rowOff>90768</xdr:rowOff>
    </xdr:to>
    <xdr:sp macro="" textlink="">
      <xdr:nvSpPr>
        <xdr:cNvPr id="6" name="右箭头 5">
          <a:extLst>
            <a:ext uri="{FF2B5EF4-FFF2-40B4-BE49-F238E27FC236}">
              <a16:creationId xmlns:a16="http://schemas.microsoft.com/office/drawing/2014/main" xmlns="" id="{59FF8793-2589-4790-A13F-0B53F3A46E84}"/>
            </a:ext>
          </a:extLst>
        </xdr:cNvPr>
        <xdr:cNvSpPr/>
      </xdr:nvSpPr>
      <xdr:spPr>
        <a:xfrm>
          <a:off x="3570922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65</xdr:col>
      <xdr:colOff>66675</xdr:colOff>
      <xdr:row>10</xdr:row>
      <xdr:rowOff>57150</xdr:rowOff>
    </xdr:from>
    <xdr:to>
      <xdr:col>65</xdr:col>
      <xdr:colOff>933450</xdr:colOff>
      <xdr:row>12</xdr:row>
      <xdr:rowOff>90768</xdr:rowOff>
    </xdr:to>
    <xdr:sp macro="" textlink="">
      <xdr:nvSpPr>
        <xdr:cNvPr id="7" name="右箭头 6">
          <a:extLst>
            <a:ext uri="{FF2B5EF4-FFF2-40B4-BE49-F238E27FC236}">
              <a16:creationId xmlns:a16="http://schemas.microsoft.com/office/drawing/2014/main" xmlns="" id="{FAFD541E-4F5A-45A4-99BA-B80799CD5BF7}"/>
            </a:ext>
          </a:extLst>
        </xdr:cNvPr>
        <xdr:cNvSpPr/>
      </xdr:nvSpPr>
      <xdr:spPr>
        <a:xfrm>
          <a:off x="42233850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66675</xdr:colOff>
      <xdr:row>10</xdr:row>
      <xdr:rowOff>57150</xdr:rowOff>
    </xdr:from>
    <xdr:to>
      <xdr:col>12</xdr:col>
      <xdr:colOff>933450</xdr:colOff>
      <xdr:row>12</xdr:row>
      <xdr:rowOff>90768</xdr:rowOff>
    </xdr:to>
    <xdr:sp macro="" textlink="">
      <xdr:nvSpPr>
        <xdr:cNvPr id="2" name="右箭头 1">
          <a:extLst>
            <a:ext uri="{FF2B5EF4-FFF2-40B4-BE49-F238E27FC236}">
              <a16:creationId xmlns:a16="http://schemas.microsoft.com/office/drawing/2014/main" xmlns="" id="{4382C709-D0D4-4F44-ACA2-EEF446F1422A}"/>
            </a:ext>
          </a:extLst>
        </xdr:cNvPr>
        <xdr:cNvSpPr/>
      </xdr:nvSpPr>
      <xdr:spPr>
        <a:xfrm>
          <a:off x="738187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23</xdr:col>
      <xdr:colOff>66675</xdr:colOff>
      <xdr:row>10</xdr:row>
      <xdr:rowOff>57150</xdr:rowOff>
    </xdr:from>
    <xdr:to>
      <xdr:col>23</xdr:col>
      <xdr:colOff>933450</xdr:colOff>
      <xdr:row>12</xdr:row>
      <xdr:rowOff>90768</xdr:rowOff>
    </xdr:to>
    <xdr:sp macro="" textlink="">
      <xdr:nvSpPr>
        <xdr:cNvPr id="3" name="右箭头 2">
          <a:extLst>
            <a:ext uri="{FF2B5EF4-FFF2-40B4-BE49-F238E27FC236}">
              <a16:creationId xmlns:a16="http://schemas.microsoft.com/office/drawing/2014/main" xmlns="" id="{8705DA74-AC72-4660-B64E-34895454B4DC}"/>
            </a:ext>
          </a:extLst>
        </xdr:cNvPr>
        <xdr:cNvSpPr/>
      </xdr:nvSpPr>
      <xdr:spPr>
        <a:xfrm>
          <a:off x="1462087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34</xdr:col>
      <xdr:colOff>66675</xdr:colOff>
      <xdr:row>10</xdr:row>
      <xdr:rowOff>57150</xdr:rowOff>
    </xdr:from>
    <xdr:to>
      <xdr:col>34</xdr:col>
      <xdr:colOff>933450</xdr:colOff>
      <xdr:row>12</xdr:row>
      <xdr:rowOff>90768</xdr:rowOff>
    </xdr:to>
    <xdr:sp macro="" textlink="">
      <xdr:nvSpPr>
        <xdr:cNvPr id="4" name="右箭头 3">
          <a:extLst>
            <a:ext uri="{FF2B5EF4-FFF2-40B4-BE49-F238E27FC236}">
              <a16:creationId xmlns:a16="http://schemas.microsoft.com/office/drawing/2014/main" xmlns="" id="{BFBF6C9B-18DC-4C7E-B639-22C3A514DAE2}"/>
            </a:ext>
          </a:extLst>
        </xdr:cNvPr>
        <xdr:cNvSpPr/>
      </xdr:nvSpPr>
      <xdr:spPr>
        <a:xfrm>
          <a:off x="2187892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45</xdr:col>
      <xdr:colOff>66675</xdr:colOff>
      <xdr:row>10</xdr:row>
      <xdr:rowOff>57150</xdr:rowOff>
    </xdr:from>
    <xdr:to>
      <xdr:col>45</xdr:col>
      <xdr:colOff>933450</xdr:colOff>
      <xdr:row>12</xdr:row>
      <xdr:rowOff>90768</xdr:rowOff>
    </xdr:to>
    <xdr:sp macro="" textlink="">
      <xdr:nvSpPr>
        <xdr:cNvPr id="5" name="右箭头 4">
          <a:extLst>
            <a:ext uri="{FF2B5EF4-FFF2-40B4-BE49-F238E27FC236}">
              <a16:creationId xmlns:a16="http://schemas.microsoft.com/office/drawing/2014/main" xmlns="" id="{DECFD9BD-DE81-4F5A-A5C0-1FF757D45285}"/>
            </a:ext>
          </a:extLst>
        </xdr:cNvPr>
        <xdr:cNvSpPr/>
      </xdr:nvSpPr>
      <xdr:spPr>
        <a:xfrm>
          <a:off x="29127450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55</xdr:col>
      <xdr:colOff>66675</xdr:colOff>
      <xdr:row>10</xdr:row>
      <xdr:rowOff>57150</xdr:rowOff>
    </xdr:from>
    <xdr:to>
      <xdr:col>55</xdr:col>
      <xdr:colOff>933450</xdr:colOff>
      <xdr:row>12</xdr:row>
      <xdr:rowOff>90768</xdr:rowOff>
    </xdr:to>
    <xdr:sp macro="" textlink="">
      <xdr:nvSpPr>
        <xdr:cNvPr id="6" name="右箭头 5">
          <a:extLst>
            <a:ext uri="{FF2B5EF4-FFF2-40B4-BE49-F238E27FC236}">
              <a16:creationId xmlns:a16="http://schemas.microsoft.com/office/drawing/2014/main" xmlns="" id="{52159D1D-11C0-4782-B789-0EC780C2BD33}"/>
            </a:ext>
          </a:extLst>
        </xdr:cNvPr>
        <xdr:cNvSpPr/>
      </xdr:nvSpPr>
      <xdr:spPr>
        <a:xfrm>
          <a:off x="35709225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65</xdr:col>
      <xdr:colOff>66675</xdr:colOff>
      <xdr:row>10</xdr:row>
      <xdr:rowOff>57150</xdr:rowOff>
    </xdr:from>
    <xdr:to>
      <xdr:col>65</xdr:col>
      <xdr:colOff>933450</xdr:colOff>
      <xdr:row>12</xdr:row>
      <xdr:rowOff>90768</xdr:rowOff>
    </xdr:to>
    <xdr:sp macro="" textlink="">
      <xdr:nvSpPr>
        <xdr:cNvPr id="7" name="右箭头 6">
          <a:extLst>
            <a:ext uri="{FF2B5EF4-FFF2-40B4-BE49-F238E27FC236}">
              <a16:creationId xmlns:a16="http://schemas.microsoft.com/office/drawing/2014/main" xmlns="" id="{41BE0945-778E-4A84-B995-06AFC6225CB0}"/>
            </a:ext>
          </a:extLst>
        </xdr:cNvPr>
        <xdr:cNvSpPr/>
      </xdr:nvSpPr>
      <xdr:spPr>
        <a:xfrm>
          <a:off x="42233850" y="1971675"/>
          <a:ext cx="866775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1"/>
  <sheetViews>
    <sheetView topLeftCell="AP1" zoomScale="85" zoomScaleNormal="85" workbookViewId="0">
      <selection activeCell="AW15" sqref="AW15:BC20"/>
    </sheetView>
  </sheetViews>
  <sheetFormatPr defaultRowHeight="15"/>
  <cols>
    <col min="13" max="13" width="15.5703125" style="9" customWidth="1"/>
    <col min="14" max="14" width="10.7109375" customWidth="1"/>
    <col min="24" max="24" width="15.5703125" style="9" customWidth="1"/>
    <col min="25" max="25" width="11" customWidth="1"/>
    <col min="35" max="35" width="15.5703125" style="9" customWidth="1"/>
    <col min="36" max="36" width="10.85546875" customWidth="1"/>
    <col min="46" max="46" width="15.5703125" style="9" customWidth="1"/>
    <col min="47" max="47" width="11" customWidth="1"/>
    <col min="49" max="54" width="8.85546875" bestFit="1" customWidth="1"/>
    <col min="55" max="55" width="9.85546875" bestFit="1" customWidth="1"/>
    <col min="56" max="56" width="15.5703125" style="9" customWidth="1"/>
    <col min="66" max="66" width="15.5703125" style="9" customWidth="1"/>
    <col min="67" max="69" width="11.7109375" customWidth="1"/>
  </cols>
  <sheetData>
    <row r="1" spans="1:72" ht="15.75" thickBot="1">
      <c r="B1" s="8" t="s">
        <v>11</v>
      </c>
      <c r="C1" s="8"/>
      <c r="D1" s="8"/>
      <c r="E1" s="8"/>
      <c r="F1" s="8"/>
      <c r="G1" s="8"/>
      <c r="H1" s="8"/>
      <c r="I1" s="8"/>
      <c r="J1" s="8"/>
      <c r="K1" s="8"/>
      <c r="L1" s="8"/>
      <c r="N1" s="8" t="s">
        <v>12</v>
      </c>
      <c r="O1" s="8"/>
      <c r="P1" s="8"/>
      <c r="Q1" s="8"/>
      <c r="R1" s="8"/>
      <c r="S1" s="8"/>
      <c r="T1" s="8"/>
      <c r="U1" s="8"/>
      <c r="V1" s="8"/>
      <c r="W1" s="8"/>
      <c r="Y1" s="8" t="s">
        <v>13</v>
      </c>
      <c r="Z1" s="8"/>
      <c r="AA1" s="8"/>
      <c r="AB1" s="8"/>
      <c r="AC1" s="8"/>
      <c r="AD1" s="8"/>
      <c r="AE1" s="8"/>
      <c r="AF1" s="8"/>
      <c r="AG1" s="8"/>
      <c r="AH1" s="8"/>
      <c r="AJ1" s="8" t="s">
        <v>28</v>
      </c>
      <c r="AK1" s="8"/>
      <c r="AL1" s="8"/>
      <c r="AM1" s="8"/>
      <c r="AN1" s="8"/>
      <c r="AO1" s="8"/>
      <c r="AP1" s="8"/>
      <c r="AQ1" s="8"/>
      <c r="AR1" s="8"/>
      <c r="AS1" s="8"/>
      <c r="AU1" s="8" t="s">
        <v>14</v>
      </c>
      <c r="AV1" s="8"/>
      <c r="AW1" s="8"/>
      <c r="AX1" s="8"/>
      <c r="AY1" s="8"/>
      <c r="AZ1" s="8"/>
      <c r="BA1" s="8"/>
      <c r="BB1" s="8"/>
      <c r="BC1" s="8"/>
      <c r="BE1" s="8" t="s">
        <v>15</v>
      </c>
      <c r="BF1" s="8"/>
      <c r="BG1" s="8"/>
      <c r="BH1" s="8"/>
      <c r="BI1" s="8"/>
      <c r="BJ1" s="8"/>
      <c r="BK1" s="8"/>
      <c r="BL1" s="8"/>
      <c r="BM1" s="8"/>
      <c r="BO1" s="8" t="s">
        <v>16</v>
      </c>
      <c r="BP1" s="8"/>
      <c r="BQ1" s="8"/>
      <c r="BR1" s="10"/>
      <c r="BS1" s="10"/>
      <c r="BT1" s="11"/>
    </row>
    <row r="2" spans="1:72" ht="15" customHeight="1">
      <c r="A2" t="s">
        <v>17</v>
      </c>
      <c r="D2" s="12">
        <v>0</v>
      </c>
      <c r="E2" s="12">
        <f t="shared" ref="E2:J2" si="0">F2/2.5</f>
        <v>1.024</v>
      </c>
      <c r="F2" s="12">
        <f t="shared" si="0"/>
        <v>2.56</v>
      </c>
      <c r="G2" s="12">
        <f t="shared" si="0"/>
        <v>6.4</v>
      </c>
      <c r="H2" s="12">
        <f t="shared" si="0"/>
        <v>16</v>
      </c>
      <c r="I2" s="12">
        <f t="shared" si="0"/>
        <v>40</v>
      </c>
      <c r="J2" s="12">
        <f t="shared" si="0"/>
        <v>100</v>
      </c>
      <c r="K2" s="12">
        <v>250</v>
      </c>
      <c r="N2" s="54" t="s">
        <v>31</v>
      </c>
      <c r="O2" s="54"/>
      <c r="P2" s="54"/>
      <c r="Q2" s="54"/>
      <c r="R2" s="54"/>
      <c r="S2" s="54"/>
      <c r="T2" s="54"/>
      <c r="U2" s="54"/>
      <c r="V2" s="54"/>
      <c r="W2" s="54"/>
      <c r="Y2" s="13" t="s">
        <v>30</v>
      </c>
      <c r="Z2" s="13"/>
      <c r="AA2" s="13"/>
      <c r="AB2" s="13"/>
      <c r="AC2" s="13"/>
      <c r="AD2" s="13"/>
      <c r="AE2" s="13"/>
      <c r="AF2" s="13"/>
      <c r="AG2" s="13"/>
      <c r="AH2" s="13"/>
      <c r="AJ2" s="13" t="s">
        <v>18</v>
      </c>
      <c r="AK2" s="13"/>
      <c r="AL2" s="13"/>
      <c r="AM2" s="13"/>
      <c r="AN2" s="13"/>
      <c r="AO2" s="13"/>
      <c r="AP2" s="13"/>
      <c r="AQ2" s="13"/>
      <c r="AR2" s="13"/>
      <c r="AS2" s="13"/>
      <c r="AU2" s="14" t="s">
        <v>19</v>
      </c>
      <c r="AV2" s="14"/>
      <c r="AW2" s="14"/>
      <c r="AX2" s="14"/>
      <c r="AY2" s="14"/>
      <c r="AZ2" s="14"/>
      <c r="BA2" s="14"/>
      <c r="BB2" s="14"/>
      <c r="BC2" s="14"/>
      <c r="BE2" s="10"/>
      <c r="BF2" s="10"/>
      <c r="BG2" s="10"/>
      <c r="BH2" s="10"/>
      <c r="BI2" s="10"/>
      <c r="BJ2" s="10"/>
      <c r="BK2" s="10"/>
      <c r="BL2" s="10"/>
      <c r="BM2" s="10"/>
    </row>
    <row r="3" spans="1:72">
      <c r="B3" s="15"/>
      <c r="C3" s="16">
        <v>1</v>
      </c>
      <c r="D3" s="16">
        <v>2</v>
      </c>
      <c r="E3" s="16">
        <v>3</v>
      </c>
      <c r="F3" s="16">
        <v>4</v>
      </c>
      <c r="G3" s="16">
        <v>5</v>
      </c>
      <c r="H3" s="16">
        <v>6</v>
      </c>
      <c r="I3" s="16">
        <v>7</v>
      </c>
      <c r="J3" s="16">
        <v>8</v>
      </c>
      <c r="K3" s="16">
        <v>9</v>
      </c>
      <c r="L3" s="16">
        <v>10</v>
      </c>
      <c r="N3" s="55"/>
      <c r="O3" s="55"/>
      <c r="P3" s="55"/>
      <c r="Q3" s="55"/>
      <c r="R3" s="55"/>
      <c r="S3" s="55"/>
      <c r="T3" s="55"/>
      <c r="U3" s="55"/>
      <c r="V3" s="55"/>
      <c r="W3" s="55"/>
      <c r="Y3" s="17"/>
      <c r="Z3" s="17"/>
      <c r="AA3" s="17"/>
      <c r="AB3" s="17"/>
      <c r="AC3" s="17"/>
      <c r="AD3" s="17"/>
      <c r="AE3" s="17"/>
      <c r="AF3" s="17"/>
      <c r="AG3" s="17"/>
      <c r="AH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1:72">
      <c r="B4" s="16" t="s">
        <v>7</v>
      </c>
      <c r="C4" s="18">
        <v>511</v>
      </c>
      <c r="D4" s="18">
        <v>541</v>
      </c>
      <c r="E4" s="18">
        <v>499</v>
      </c>
      <c r="F4" s="18">
        <v>530</v>
      </c>
      <c r="G4" s="18">
        <v>535</v>
      </c>
      <c r="H4" s="18">
        <v>516</v>
      </c>
      <c r="I4" s="18">
        <v>473</v>
      </c>
      <c r="J4" s="18">
        <v>487</v>
      </c>
      <c r="K4" s="18">
        <v>588</v>
      </c>
      <c r="L4" s="18">
        <v>454</v>
      </c>
      <c r="O4" t="s">
        <v>17</v>
      </c>
      <c r="P4" s="12">
        <v>0</v>
      </c>
      <c r="Q4" s="12">
        <v>1.024</v>
      </c>
      <c r="R4" s="12">
        <v>2.56</v>
      </c>
      <c r="S4" s="12">
        <v>6.4</v>
      </c>
      <c r="T4" s="12">
        <v>16</v>
      </c>
      <c r="U4" s="12">
        <v>40</v>
      </c>
      <c r="V4" s="12">
        <v>100</v>
      </c>
      <c r="W4" s="12">
        <v>250</v>
      </c>
      <c r="Z4" t="s">
        <v>17</v>
      </c>
      <c r="AA4" s="12">
        <v>0</v>
      </c>
      <c r="AB4" s="12">
        <f t="shared" ref="AB4:AG4" si="1">AC4/2.5</f>
        <v>1.024</v>
      </c>
      <c r="AC4" s="12">
        <f t="shared" si="1"/>
        <v>2.56</v>
      </c>
      <c r="AD4" s="12">
        <f t="shared" si="1"/>
        <v>6.4</v>
      </c>
      <c r="AE4" s="12">
        <f t="shared" si="1"/>
        <v>16</v>
      </c>
      <c r="AF4" s="12">
        <f t="shared" si="1"/>
        <v>40</v>
      </c>
      <c r="AG4" s="12">
        <f t="shared" si="1"/>
        <v>100</v>
      </c>
      <c r="AH4" s="12">
        <v>250</v>
      </c>
    </row>
    <row r="5" spans="1:72">
      <c r="A5" s="19" t="s">
        <v>10</v>
      </c>
      <c r="B5" s="16" t="s">
        <v>6</v>
      </c>
      <c r="C5" s="18">
        <v>442</v>
      </c>
      <c r="D5" s="7">
        <v>37059</v>
      </c>
      <c r="E5" s="7">
        <v>35640</v>
      </c>
      <c r="F5" s="20">
        <v>34725</v>
      </c>
      <c r="G5" s="20">
        <v>33156</v>
      </c>
      <c r="H5" s="21">
        <v>32547</v>
      </c>
      <c r="I5" s="21">
        <v>30836</v>
      </c>
      <c r="J5" s="21">
        <v>29978</v>
      </c>
      <c r="K5" s="22">
        <v>29281</v>
      </c>
      <c r="L5" s="18">
        <v>481</v>
      </c>
      <c r="N5" s="23" t="s">
        <v>20</v>
      </c>
      <c r="O5" s="24" t="s">
        <v>10</v>
      </c>
      <c r="P5" s="25">
        <f t="shared" ref="P5:W10" si="2">STDEV(D5,D15,D25,D35,D45)</f>
        <v>460.56519625347289</v>
      </c>
      <c r="Q5" s="25">
        <f t="shared" si="2"/>
        <v>339.04380247985659</v>
      </c>
      <c r="R5" s="25">
        <f t="shared" si="2"/>
        <v>387.65293756142233</v>
      </c>
      <c r="S5" s="25">
        <f t="shared" si="2"/>
        <v>424.70071815338389</v>
      </c>
      <c r="T5" s="25">
        <f t="shared" si="2"/>
        <v>224.41635412776853</v>
      </c>
      <c r="U5" s="25">
        <f t="shared" si="2"/>
        <v>160.7373634224476</v>
      </c>
      <c r="V5" s="25">
        <f t="shared" si="2"/>
        <v>361.02257547139624</v>
      </c>
      <c r="W5" s="25">
        <f t="shared" si="2"/>
        <v>268.03413961657947</v>
      </c>
      <c r="Y5" s="23" t="s">
        <v>20</v>
      </c>
      <c r="Z5" s="24" t="s">
        <v>10</v>
      </c>
    </row>
    <row r="6" spans="1:72">
      <c r="A6" s="19"/>
      <c r="B6" s="16" t="s">
        <v>5</v>
      </c>
      <c r="C6" s="18">
        <v>516</v>
      </c>
      <c r="D6" s="7">
        <v>36461</v>
      </c>
      <c r="E6" s="7">
        <v>36256</v>
      </c>
      <c r="F6" s="20">
        <v>34744</v>
      </c>
      <c r="G6" s="20">
        <v>34928</v>
      </c>
      <c r="H6" s="20">
        <v>33039</v>
      </c>
      <c r="I6" s="21">
        <v>31571</v>
      </c>
      <c r="J6" s="21">
        <v>30342</v>
      </c>
      <c r="K6" s="21">
        <v>30201</v>
      </c>
      <c r="L6" s="18">
        <v>505</v>
      </c>
      <c r="N6" s="23"/>
      <c r="O6" s="24"/>
      <c r="P6" s="25">
        <f t="shared" si="2"/>
        <v>383.18168014663752</v>
      </c>
      <c r="Q6" s="25">
        <f t="shared" si="2"/>
        <v>403.83499105451477</v>
      </c>
      <c r="R6" s="25">
        <f t="shared" si="2"/>
        <v>469.7177876129453</v>
      </c>
      <c r="S6" s="25">
        <f t="shared" si="2"/>
        <v>550.62028658595568</v>
      </c>
      <c r="T6" s="25">
        <f t="shared" si="2"/>
        <v>488.82716782110219</v>
      </c>
      <c r="U6" s="25">
        <f t="shared" si="2"/>
        <v>576.5581497125853</v>
      </c>
      <c r="V6" s="25">
        <f t="shared" si="2"/>
        <v>392.57139478061816</v>
      </c>
      <c r="W6" s="25">
        <f t="shared" si="2"/>
        <v>373.9455842766431</v>
      </c>
      <c r="Y6" s="23"/>
      <c r="Z6" s="24"/>
      <c r="AA6" s="25">
        <f t="shared" ref="AA6:AH6" si="3">STDEV(P15:P17)</f>
        <v>164.90777220414191</v>
      </c>
      <c r="AB6" s="25">
        <f t="shared" si="3"/>
        <v>380.25270544731416</v>
      </c>
      <c r="AC6" s="25">
        <f t="shared" si="3"/>
        <v>353.1626443061802</v>
      </c>
      <c r="AD6" s="25">
        <f t="shared" si="3"/>
        <v>1038.8403534711213</v>
      </c>
      <c r="AE6" s="25">
        <f t="shared" si="3"/>
        <v>191.0753080158006</v>
      </c>
      <c r="AF6" s="25">
        <f t="shared" si="3"/>
        <v>264.29697942529293</v>
      </c>
      <c r="AG6" s="25">
        <f t="shared" si="3"/>
        <v>170.58733833435727</v>
      </c>
      <c r="AH6" s="25">
        <f t="shared" si="3"/>
        <v>503.70536361382403</v>
      </c>
      <c r="AJ6" s="25"/>
      <c r="AK6" s="25"/>
    </row>
    <row r="7" spans="1:72">
      <c r="A7" s="19"/>
      <c r="B7" s="16" t="s">
        <v>4</v>
      </c>
      <c r="C7" s="18">
        <v>417</v>
      </c>
      <c r="D7" s="7">
        <v>36679</v>
      </c>
      <c r="E7" s="7">
        <v>36535</v>
      </c>
      <c r="F7" s="7">
        <v>35356</v>
      </c>
      <c r="G7" s="20">
        <v>34983</v>
      </c>
      <c r="H7" s="20">
        <v>32869</v>
      </c>
      <c r="I7" s="21">
        <v>31970</v>
      </c>
      <c r="J7" s="21">
        <v>30386</v>
      </c>
      <c r="K7" s="22">
        <v>29280</v>
      </c>
      <c r="L7" s="18">
        <v>467</v>
      </c>
      <c r="N7" s="23"/>
      <c r="O7" s="24"/>
      <c r="P7" s="25">
        <f t="shared" si="2"/>
        <v>617.64415321445415</v>
      </c>
      <c r="Q7" s="25">
        <f t="shared" si="2"/>
        <v>219.69797450135948</v>
      </c>
      <c r="R7" s="25">
        <f t="shared" si="2"/>
        <v>274.28306546340042</v>
      </c>
      <c r="S7" s="25">
        <f t="shared" si="2"/>
        <v>287.17033272954922</v>
      </c>
      <c r="T7" s="25">
        <f t="shared" si="2"/>
        <v>321.78206910889241</v>
      </c>
      <c r="U7" s="25">
        <f t="shared" si="2"/>
        <v>426.55749905493394</v>
      </c>
      <c r="V7" s="25">
        <f t="shared" si="2"/>
        <v>236.20478403283875</v>
      </c>
      <c r="W7" s="25">
        <f t="shared" si="2"/>
        <v>365.64942226126925</v>
      </c>
      <c r="Y7" s="23"/>
      <c r="Z7" s="24"/>
    </row>
    <row r="8" spans="1:72">
      <c r="A8" s="19" t="s">
        <v>9</v>
      </c>
      <c r="B8" s="16" t="s">
        <v>3</v>
      </c>
      <c r="C8" s="18">
        <v>405</v>
      </c>
      <c r="D8" s="7">
        <v>36604</v>
      </c>
      <c r="E8" s="7">
        <v>36555</v>
      </c>
      <c r="F8" s="7">
        <v>36404</v>
      </c>
      <c r="G8" s="7">
        <v>36473</v>
      </c>
      <c r="H8" s="7">
        <v>35880</v>
      </c>
      <c r="I8" s="20">
        <v>34568</v>
      </c>
      <c r="J8" s="20">
        <v>33272</v>
      </c>
      <c r="K8" s="21">
        <v>31745</v>
      </c>
      <c r="L8" s="18">
        <v>479</v>
      </c>
      <c r="N8" s="23"/>
      <c r="O8" s="24" t="s">
        <v>9</v>
      </c>
      <c r="P8" s="25">
        <f t="shared" si="2"/>
        <v>666.85868068129696</v>
      </c>
      <c r="Q8" s="25">
        <f t="shared" si="2"/>
        <v>265.82230907130423</v>
      </c>
      <c r="R8" s="25">
        <f t="shared" si="2"/>
        <v>519.94355462876933</v>
      </c>
      <c r="S8" s="25">
        <f t="shared" si="2"/>
        <v>540.8937048995856</v>
      </c>
      <c r="T8" s="25">
        <f t="shared" si="2"/>
        <v>85.599649531992839</v>
      </c>
      <c r="U8" s="25">
        <f t="shared" si="2"/>
        <v>212.22087550474387</v>
      </c>
      <c r="V8" s="25">
        <f t="shared" si="2"/>
        <v>390.95562408027848</v>
      </c>
      <c r="W8" s="25">
        <f t="shared" si="2"/>
        <v>214.84808586533882</v>
      </c>
      <c r="Y8" s="23"/>
      <c r="Z8" s="24" t="s">
        <v>9</v>
      </c>
    </row>
    <row r="9" spans="1:72">
      <c r="A9" s="19"/>
      <c r="B9" s="16" t="s">
        <v>2</v>
      </c>
      <c r="C9" s="18">
        <v>508</v>
      </c>
      <c r="D9" s="7">
        <v>37158</v>
      </c>
      <c r="E9" s="7">
        <v>37230</v>
      </c>
      <c r="F9" s="7">
        <v>36827</v>
      </c>
      <c r="G9" s="7">
        <v>36703</v>
      </c>
      <c r="H9" s="7">
        <v>36135</v>
      </c>
      <c r="I9" s="20">
        <v>34425</v>
      </c>
      <c r="J9" s="20">
        <v>33246</v>
      </c>
      <c r="K9" s="21">
        <v>31620</v>
      </c>
      <c r="L9" s="18">
        <v>504</v>
      </c>
      <c r="N9" s="23"/>
      <c r="O9" s="24"/>
      <c r="P9" s="25">
        <f t="shared" si="2"/>
        <v>247.93487048013236</v>
      </c>
      <c r="Q9" s="25">
        <f t="shared" si="2"/>
        <v>481.94366890747722</v>
      </c>
      <c r="R9" s="25">
        <f t="shared" si="2"/>
        <v>327.2098714892324</v>
      </c>
      <c r="S9" s="25">
        <f t="shared" si="2"/>
        <v>304.59448451999259</v>
      </c>
      <c r="T9" s="25">
        <f t="shared" si="2"/>
        <v>497.51010039998181</v>
      </c>
      <c r="U9" s="25">
        <f t="shared" si="2"/>
        <v>555.50004500449859</v>
      </c>
      <c r="V9" s="25">
        <f t="shared" si="2"/>
        <v>202.50999975309861</v>
      </c>
      <c r="W9" s="25">
        <f t="shared" si="2"/>
        <v>389.46720015939724</v>
      </c>
      <c r="Y9" s="23"/>
      <c r="Z9" s="24"/>
      <c r="AA9" s="25">
        <f t="shared" ref="AA9:AH9" si="4">STDEV(P18:P20)</f>
        <v>713.72516652653621</v>
      </c>
      <c r="AB9" s="25">
        <f t="shared" si="4"/>
        <v>97.842935360710342</v>
      </c>
      <c r="AC9" s="25">
        <f t="shared" si="4"/>
        <v>137.74503015838101</v>
      </c>
      <c r="AD9" s="25">
        <f t="shared" si="4"/>
        <v>271.99404405243945</v>
      </c>
      <c r="AE9" s="25">
        <f t="shared" si="4"/>
        <v>109.01565636794362</v>
      </c>
      <c r="AF9" s="25">
        <f t="shared" si="4"/>
        <v>142.07946133531362</v>
      </c>
      <c r="AG9" s="25">
        <f t="shared" si="4"/>
        <v>438.84060887752895</v>
      </c>
      <c r="AH9" s="25">
        <f t="shared" si="4"/>
        <v>200.05662531726568</v>
      </c>
      <c r="AJ9" s="25"/>
      <c r="AK9" s="25"/>
    </row>
    <row r="10" spans="1:72">
      <c r="A10" s="19"/>
      <c r="B10" s="16" t="s">
        <v>1</v>
      </c>
      <c r="C10" s="18">
        <v>511</v>
      </c>
      <c r="D10" s="7">
        <v>35815</v>
      </c>
      <c r="E10" s="7">
        <v>36662</v>
      </c>
      <c r="F10" s="7">
        <v>36299</v>
      </c>
      <c r="G10" s="7">
        <v>36367</v>
      </c>
      <c r="H10" s="7">
        <v>35892</v>
      </c>
      <c r="I10" s="20">
        <v>34488</v>
      </c>
      <c r="J10" s="21">
        <v>32217</v>
      </c>
      <c r="K10" s="21">
        <v>31717</v>
      </c>
      <c r="L10" s="18">
        <v>489</v>
      </c>
      <c r="N10" s="23"/>
      <c r="O10" s="24"/>
      <c r="P10" s="25">
        <f t="shared" si="2"/>
        <v>227.93310422139211</v>
      </c>
      <c r="Q10" s="25">
        <f t="shared" si="2"/>
        <v>308.16521542834778</v>
      </c>
      <c r="R10" s="25">
        <f t="shared" si="2"/>
        <v>540.85719002339238</v>
      </c>
      <c r="S10" s="25">
        <f t="shared" si="2"/>
        <v>228.80712401496592</v>
      </c>
      <c r="T10" s="25">
        <f t="shared" si="2"/>
        <v>437.72971112319982</v>
      </c>
      <c r="U10" s="25">
        <f t="shared" si="2"/>
        <v>212.5542283747844</v>
      </c>
      <c r="V10" s="25">
        <f t="shared" si="2"/>
        <v>396.71551519949406</v>
      </c>
      <c r="W10" s="25">
        <f t="shared" si="2"/>
        <v>527.29384597205376</v>
      </c>
      <c r="Y10" s="23"/>
      <c r="Z10" s="24"/>
      <c r="BO10" s="26"/>
      <c r="BP10" s="27"/>
      <c r="BQ10" s="27"/>
    </row>
    <row r="11" spans="1:72">
      <c r="B11" s="16" t="s">
        <v>0</v>
      </c>
      <c r="C11" s="18">
        <v>534</v>
      </c>
      <c r="D11" s="18">
        <v>477</v>
      </c>
      <c r="E11" s="18">
        <v>540</v>
      </c>
      <c r="F11" s="18">
        <v>517</v>
      </c>
      <c r="G11" s="18">
        <v>616</v>
      </c>
      <c r="H11" s="18">
        <v>547</v>
      </c>
      <c r="I11" s="18">
        <v>1732</v>
      </c>
      <c r="J11" s="18">
        <v>494</v>
      </c>
      <c r="K11" s="18">
        <v>481</v>
      </c>
      <c r="L11" s="18">
        <v>407</v>
      </c>
      <c r="BO11" s="26"/>
      <c r="BP11" s="28" t="s">
        <v>21</v>
      </c>
      <c r="BQ11" s="28" t="s">
        <v>22</v>
      </c>
    </row>
    <row r="12" spans="1:72">
      <c r="Y12" s="13" t="s">
        <v>29</v>
      </c>
      <c r="Z12" s="13"/>
      <c r="AA12" s="13"/>
      <c r="AB12" s="13"/>
      <c r="AC12" s="13"/>
      <c r="AD12" s="13"/>
      <c r="AE12" s="13"/>
      <c r="AF12" s="13"/>
      <c r="AG12" s="13"/>
      <c r="AH12" s="13"/>
      <c r="BO12" s="29" t="s">
        <v>23</v>
      </c>
      <c r="BP12" s="30">
        <v>9.9309999999999992</v>
      </c>
      <c r="BQ12" s="30">
        <v>87.8</v>
      </c>
      <c r="BR12" s="31"/>
      <c r="BS12" s="31"/>
    </row>
    <row r="13" spans="1:72" ht="15.75" thickBot="1">
      <c r="B13" s="15"/>
      <c r="C13" s="16">
        <v>1</v>
      </c>
      <c r="D13" s="16">
        <v>2</v>
      </c>
      <c r="E13" s="16">
        <v>3</v>
      </c>
      <c r="F13" s="16">
        <v>4</v>
      </c>
      <c r="G13" s="16">
        <v>5</v>
      </c>
      <c r="H13" s="16">
        <v>6</v>
      </c>
      <c r="I13" s="16">
        <v>7</v>
      </c>
      <c r="J13" s="16">
        <v>8</v>
      </c>
      <c r="K13" s="16">
        <v>9</v>
      </c>
      <c r="L13" s="16">
        <v>10</v>
      </c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BO13" s="26" t="s">
        <v>24</v>
      </c>
      <c r="BP13" s="32">
        <f>BP12/BQ12</f>
        <v>0.11310933940774487</v>
      </c>
      <c r="BQ13" s="32"/>
      <c r="BR13" s="33"/>
      <c r="BS13" s="33"/>
    </row>
    <row r="14" spans="1:72">
      <c r="B14" s="16" t="s">
        <v>7</v>
      </c>
      <c r="C14" s="18">
        <v>570</v>
      </c>
      <c r="D14" s="18">
        <v>440</v>
      </c>
      <c r="E14" s="18">
        <v>518</v>
      </c>
      <c r="F14" s="18">
        <v>452</v>
      </c>
      <c r="G14" s="18">
        <v>514</v>
      </c>
      <c r="H14" s="18">
        <v>488</v>
      </c>
      <c r="I14" s="18">
        <v>550</v>
      </c>
      <c r="J14" s="18">
        <v>550</v>
      </c>
      <c r="K14" s="18">
        <v>643</v>
      </c>
      <c r="L14" s="18">
        <v>403</v>
      </c>
      <c r="O14" s="34" t="s">
        <v>17</v>
      </c>
      <c r="P14" s="35">
        <v>0</v>
      </c>
      <c r="Q14" s="35">
        <f t="shared" ref="Q14:V14" si="5">R14/2.5</f>
        <v>1.024</v>
      </c>
      <c r="R14" s="35">
        <f t="shared" si="5"/>
        <v>2.56</v>
      </c>
      <c r="S14" s="35">
        <f t="shared" si="5"/>
        <v>6.4</v>
      </c>
      <c r="T14" s="35">
        <f t="shared" si="5"/>
        <v>16</v>
      </c>
      <c r="U14" s="35">
        <f t="shared" si="5"/>
        <v>40</v>
      </c>
      <c r="V14" s="35">
        <f t="shared" si="5"/>
        <v>100</v>
      </c>
      <c r="W14" s="36">
        <v>250</v>
      </c>
      <c r="Z14" s="11" t="s">
        <v>17</v>
      </c>
      <c r="AA14" s="12">
        <v>0</v>
      </c>
      <c r="AB14" s="12">
        <f t="shared" ref="AB14:AG14" si="6">AC14/2.5</f>
        <v>1.024</v>
      </c>
      <c r="AC14" s="12">
        <f t="shared" si="6"/>
        <v>2.56</v>
      </c>
      <c r="AD14" s="12">
        <f t="shared" si="6"/>
        <v>6.4</v>
      </c>
      <c r="AE14" s="12">
        <f t="shared" si="6"/>
        <v>16</v>
      </c>
      <c r="AF14" s="12">
        <f t="shared" si="6"/>
        <v>40</v>
      </c>
      <c r="AG14" s="12">
        <f t="shared" si="6"/>
        <v>100</v>
      </c>
      <c r="AH14" s="12">
        <v>250</v>
      </c>
      <c r="AK14" s="34" t="s">
        <v>17</v>
      </c>
      <c r="AL14" s="35">
        <v>0</v>
      </c>
      <c r="AM14" s="35">
        <f t="shared" ref="AM14:AR14" si="7">AN14/2.5</f>
        <v>1.024</v>
      </c>
      <c r="AN14" s="35">
        <f t="shared" si="7"/>
        <v>2.56</v>
      </c>
      <c r="AO14" s="35">
        <f t="shared" si="7"/>
        <v>6.4</v>
      </c>
      <c r="AP14" s="35">
        <f t="shared" si="7"/>
        <v>16</v>
      </c>
      <c r="AQ14" s="35">
        <f t="shared" si="7"/>
        <v>40</v>
      </c>
      <c r="AR14" s="35">
        <f t="shared" si="7"/>
        <v>100</v>
      </c>
      <c r="AS14" s="36">
        <v>250</v>
      </c>
      <c r="AV14" s="34" t="s">
        <v>17</v>
      </c>
      <c r="AW14" s="35">
        <f t="shared" ref="AW14:BB14" si="8">AX14/2.5</f>
        <v>1.024</v>
      </c>
      <c r="AX14" s="35">
        <f t="shared" si="8"/>
        <v>2.56</v>
      </c>
      <c r="AY14" s="35">
        <f t="shared" si="8"/>
        <v>6.4</v>
      </c>
      <c r="AZ14" s="35">
        <f t="shared" si="8"/>
        <v>16</v>
      </c>
      <c r="BA14" s="35">
        <f t="shared" si="8"/>
        <v>40</v>
      </c>
      <c r="BB14" s="35">
        <f t="shared" si="8"/>
        <v>100</v>
      </c>
      <c r="BC14" s="36">
        <v>250</v>
      </c>
      <c r="BF14" s="34" t="s">
        <v>17</v>
      </c>
      <c r="BG14" s="35">
        <f t="shared" ref="BG14:BL14" si="9">BH14/2.5</f>
        <v>1.024</v>
      </c>
      <c r="BH14" s="35">
        <f t="shared" si="9"/>
        <v>2.56</v>
      </c>
      <c r="BI14" s="35">
        <f t="shared" si="9"/>
        <v>6.4</v>
      </c>
      <c r="BJ14" s="35">
        <f t="shared" si="9"/>
        <v>16</v>
      </c>
      <c r="BK14" s="35">
        <f t="shared" si="9"/>
        <v>40</v>
      </c>
      <c r="BL14" s="35">
        <f t="shared" si="9"/>
        <v>100</v>
      </c>
      <c r="BM14" s="36">
        <v>250</v>
      </c>
      <c r="BP14" s="30"/>
      <c r="BQ14" s="30"/>
    </row>
    <row r="15" spans="1:72">
      <c r="A15" s="24" t="s">
        <v>10</v>
      </c>
      <c r="B15" s="16" t="s">
        <v>6</v>
      </c>
      <c r="C15" s="18">
        <v>485</v>
      </c>
      <c r="D15" s="7">
        <v>37050</v>
      </c>
      <c r="E15" s="7">
        <v>36015</v>
      </c>
      <c r="F15" s="20">
        <v>35095</v>
      </c>
      <c r="G15" s="20">
        <v>33398</v>
      </c>
      <c r="H15" s="21">
        <v>32490</v>
      </c>
      <c r="I15" s="21">
        <v>30821</v>
      </c>
      <c r="J15" s="22">
        <v>29711</v>
      </c>
      <c r="K15" s="22">
        <v>29065</v>
      </c>
      <c r="L15" s="18">
        <v>461</v>
      </c>
      <c r="N15" s="37" t="s">
        <v>8</v>
      </c>
      <c r="O15" s="38" t="s">
        <v>10</v>
      </c>
      <c r="P15" s="39">
        <f t="shared" ref="P15:W20" si="10">AVERAGE(D5,D15,D25,D35,D45)</f>
        <v>36891.4</v>
      </c>
      <c r="Q15" s="39">
        <f t="shared" si="10"/>
        <v>35581.199999999997</v>
      </c>
      <c r="R15" s="39">
        <f t="shared" si="10"/>
        <v>34595.4</v>
      </c>
      <c r="S15" s="39">
        <f t="shared" si="10"/>
        <v>32847.199999999997</v>
      </c>
      <c r="T15" s="39">
        <f t="shared" si="10"/>
        <v>32297.200000000001</v>
      </c>
      <c r="U15" s="39">
        <f t="shared" si="10"/>
        <v>30828</v>
      </c>
      <c r="V15" s="39">
        <f t="shared" si="10"/>
        <v>29979.599999999999</v>
      </c>
      <c r="W15" s="40">
        <f t="shared" si="10"/>
        <v>29229.599999999999</v>
      </c>
      <c r="Y15" s="41" t="s">
        <v>8</v>
      </c>
      <c r="Z15" s="24" t="s">
        <v>10</v>
      </c>
      <c r="AA15" s="11"/>
      <c r="AB15" s="11"/>
      <c r="AC15" s="11"/>
      <c r="AD15" s="11"/>
      <c r="AE15" s="11"/>
      <c r="AF15" s="11"/>
      <c r="AG15" s="11"/>
      <c r="AH15" s="11"/>
      <c r="AJ15" s="42" t="s">
        <v>25</v>
      </c>
      <c r="AK15" s="38" t="s">
        <v>10</v>
      </c>
      <c r="AL15" s="25">
        <f>P15-29577</f>
        <v>7314.4000000000015</v>
      </c>
      <c r="AM15" s="25">
        <f t="shared" ref="AM15:AS20" si="11">Q15-29577</f>
        <v>6004.1999999999971</v>
      </c>
      <c r="AN15" s="25">
        <f t="shared" si="11"/>
        <v>5018.4000000000015</v>
      </c>
      <c r="AO15" s="25">
        <f t="shared" si="11"/>
        <v>3270.1999999999971</v>
      </c>
      <c r="AP15" s="25">
        <f t="shared" si="11"/>
        <v>2720.2000000000007</v>
      </c>
      <c r="AQ15" s="25">
        <f t="shared" si="11"/>
        <v>1251</v>
      </c>
      <c r="AR15" s="25">
        <f t="shared" si="11"/>
        <v>402.59999999999854</v>
      </c>
      <c r="AS15" s="25">
        <f t="shared" si="11"/>
        <v>-347.40000000000146</v>
      </c>
      <c r="AU15" s="42" t="s">
        <v>26</v>
      </c>
      <c r="AV15" s="38" t="s">
        <v>10</v>
      </c>
      <c r="AW15" s="57">
        <f>AM15/7127</f>
        <v>0.842458257331275</v>
      </c>
      <c r="AX15" s="57">
        <f t="shared" ref="AX15:BC20" si="12">AN15/7127</f>
        <v>0.70413918899957928</v>
      </c>
      <c r="AY15" s="57">
        <f t="shared" si="12"/>
        <v>0.45884663953977789</v>
      </c>
      <c r="AZ15" s="57">
        <f t="shared" si="12"/>
        <v>0.38167531920864328</v>
      </c>
      <c r="BA15" s="57">
        <f t="shared" si="12"/>
        <v>0.17552967588045462</v>
      </c>
      <c r="BB15" s="57">
        <f t="shared" si="12"/>
        <v>5.6489406482390703E-2</v>
      </c>
      <c r="BC15" s="57">
        <f t="shared" si="12"/>
        <v>-4.8744212150975366E-2</v>
      </c>
      <c r="BE15" s="42" t="s">
        <v>27</v>
      </c>
      <c r="BF15" s="38" t="s">
        <v>10</v>
      </c>
      <c r="BG15" s="57">
        <f t="shared" ref="BG15:BM20" si="13">1-AW15</f>
        <v>0.157541742668725</v>
      </c>
      <c r="BH15" s="57">
        <f t="shared" si="13"/>
        <v>0.29586081100042072</v>
      </c>
      <c r="BI15" s="57">
        <f t="shared" si="13"/>
        <v>0.54115336046022211</v>
      </c>
      <c r="BJ15" s="57">
        <f t="shared" si="13"/>
        <v>0.61832468079135672</v>
      </c>
      <c r="BK15" s="57">
        <f t="shared" si="13"/>
        <v>0.82447032411954535</v>
      </c>
      <c r="BL15" s="57">
        <f t="shared" si="13"/>
        <v>0.94351059351760935</v>
      </c>
      <c r="BM15" s="57">
        <f t="shared" si="13"/>
        <v>1.0487442121509754</v>
      </c>
      <c r="BP15" s="31"/>
      <c r="BQ15" s="31"/>
    </row>
    <row r="16" spans="1:72">
      <c r="A16" s="24"/>
      <c r="B16" s="16" t="s">
        <v>5</v>
      </c>
      <c r="C16" s="18">
        <v>514</v>
      </c>
      <c r="D16" s="7">
        <v>37059</v>
      </c>
      <c r="E16" s="7">
        <v>36604</v>
      </c>
      <c r="F16" s="7">
        <v>35891</v>
      </c>
      <c r="G16" s="20">
        <v>33930</v>
      </c>
      <c r="H16" s="21">
        <v>32357</v>
      </c>
      <c r="I16" s="21">
        <v>31729</v>
      </c>
      <c r="J16" s="22">
        <v>29747</v>
      </c>
      <c r="K16" s="21">
        <v>30747</v>
      </c>
      <c r="L16" s="18">
        <v>475</v>
      </c>
      <c r="N16" s="37"/>
      <c r="O16" s="38"/>
      <c r="P16" s="39">
        <f t="shared" si="10"/>
        <v>36562.800000000003</v>
      </c>
      <c r="Q16" s="39">
        <f t="shared" si="10"/>
        <v>36101.199999999997</v>
      </c>
      <c r="R16" s="39">
        <f t="shared" si="10"/>
        <v>35243.4</v>
      </c>
      <c r="S16" s="39">
        <f t="shared" si="10"/>
        <v>34149.199999999997</v>
      </c>
      <c r="T16" s="39">
        <f t="shared" si="10"/>
        <v>32374</v>
      </c>
      <c r="U16" s="39">
        <f t="shared" si="10"/>
        <v>31104.6</v>
      </c>
      <c r="V16" s="39">
        <f t="shared" si="10"/>
        <v>30318.400000000001</v>
      </c>
      <c r="W16" s="40">
        <f t="shared" si="10"/>
        <v>30154.400000000001</v>
      </c>
      <c r="Y16" s="41"/>
      <c r="Z16" s="24"/>
      <c r="AA16" s="39">
        <f t="shared" ref="AA16:AH16" si="14">AVERAGE(P15:P17)</f>
        <v>36718.933333333342</v>
      </c>
      <c r="AB16" s="39">
        <f t="shared" si="14"/>
        <v>36001.4</v>
      </c>
      <c r="AC16" s="39">
        <f t="shared" si="14"/>
        <v>35000.533333333333</v>
      </c>
      <c r="AD16" s="39">
        <f t="shared" si="14"/>
        <v>33965.599999999999</v>
      </c>
      <c r="AE16" s="39">
        <f t="shared" si="14"/>
        <v>32443.666666666668</v>
      </c>
      <c r="AF16" s="39">
        <f t="shared" si="14"/>
        <v>31096.333333333332</v>
      </c>
      <c r="AG16" s="39">
        <f t="shared" si="14"/>
        <v>30160.600000000002</v>
      </c>
      <c r="AH16" s="44">
        <f t="shared" si="14"/>
        <v>29576.666666666668</v>
      </c>
      <c r="AJ16" s="42"/>
      <c r="AK16" s="38"/>
      <c r="AL16" s="25">
        <f t="shared" ref="AL16:AL20" si="15">P16-29577</f>
        <v>6985.8000000000029</v>
      </c>
      <c r="AM16" s="25">
        <f t="shared" si="11"/>
        <v>6524.1999999999971</v>
      </c>
      <c r="AN16" s="25">
        <f t="shared" si="11"/>
        <v>5666.4000000000015</v>
      </c>
      <c r="AO16" s="25">
        <f t="shared" si="11"/>
        <v>4572.1999999999971</v>
      </c>
      <c r="AP16" s="25">
        <f t="shared" si="11"/>
        <v>2797</v>
      </c>
      <c r="AQ16" s="25">
        <f t="shared" si="11"/>
        <v>1527.5999999999985</v>
      </c>
      <c r="AR16" s="25">
        <f t="shared" si="11"/>
        <v>741.40000000000146</v>
      </c>
      <c r="AS16" s="25">
        <f t="shared" si="11"/>
        <v>577.40000000000146</v>
      </c>
      <c r="AU16" s="42"/>
      <c r="AV16" s="38"/>
      <c r="AW16" s="57">
        <f t="shared" ref="AW16:AW20" si="16">AM16/7127</f>
        <v>0.91542023291707553</v>
      </c>
      <c r="AX16" s="57">
        <f t="shared" si="12"/>
        <v>0.79506103549880758</v>
      </c>
      <c r="AY16" s="57">
        <f t="shared" si="12"/>
        <v>0.64153220148730139</v>
      </c>
      <c r="AZ16" s="57">
        <f t="shared" si="12"/>
        <v>0.39245124175669988</v>
      </c>
      <c r="BA16" s="57">
        <f t="shared" si="12"/>
        <v>0.21433983443243981</v>
      </c>
      <c r="BB16" s="57">
        <f t="shared" si="12"/>
        <v>0.10402693980637034</v>
      </c>
      <c r="BC16" s="57">
        <f t="shared" si="12"/>
        <v>8.1015855198540959E-2</v>
      </c>
      <c r="BE16" s="42"/>
      <c r="BF16" s="38"/>
      <c r="BG16" s="57">
        <f t="shared" si="13"/>
        <v>8.4579767082924473E-2</v>
      </c>
      <c r="BH16" s="57">
        <f t="shared" si="13"/>
        <v>0.20493896450119242</v>
      </c>
      <c r="BI16" s="57">
        <f t="shared" si="13"/>
        <v>0.35846779851269861</v>
      </c>
      <c r="BJ16" s="57">
        <f t="shared" si="13"/>
        <v>0.60754875824330012</v>
      </c>
      <c r="BK16" s="57">
        <f t="shared" si="13"/>
        <v>0.78566016556756013</v>
      </c>
      <c r="BL16" s="57">
        <f t="shared" si="13"/>
        <v>0.89597306019362966</v>
      </c>
      <c r="BM16" s="57">
        <f t="shared" si="13"/>
        <v>0.91898414480145907</v>
      </c>
      <c r="BP16" s="45"/>
      <c r="BQ16" s="45"/>
    </row>
    <row r="17" spans="1:69">
      <c r="A17" s="24"/>
      <c r="B17" s="16" t="s">
        <v>4</v>
      </c>
      <c r="C17" s="18">
        <v>447</v>
      </c>
      <c r="D17" s="7">
        <v>36284</v>
      </c>
      <c r="E17" s="7">
        <v>36199</v>
      </c>
      <c r="F17" s="7">
        <v>35540</v>
      </c>
      <c r="G17" s="20">
        <v>34945</v>
      </c>
      <c r="H17" s="20">
        <v>33005</v>
      </c>
      <c r="I17" s="21">
        <v>31371</v>
      </c>
      <c r="J17" s="21">
        <v>30267</v>
      </c>
      <c r="K17" s="22">
        <v>29598</v>
      </c>
      <c r="L17" s="18">
        <v>482</v>
      </c>
      <c r="N17" s="37"/>
      <c r="O17" s="38"/>
      <c r="P17" s="39">
        <f t="shared" si="10"/>
        <v>36702.6</v>
      </c>
      <c r="Q17" s="39">
        <f t="shared" si="10"/>
        <v>36321.800000000003</v>
      </c>
      <c r="R17" s="39">
        <f t="shared" si="10"/>
        <v>35162.800000000003</v>
      </c>
      <c r="S17" s="39">
        <f t="shared" si="10"/>
        <v>34900.400000000001</v>
      </c>
      <c r="T17" s="39">
        <f t="shared" si="10"/>
        <v>32659.8</v>
      </c>
      <c r="U17" s="39">
        <f t="shared" si="10"/>
        <v>31356.400000000001</v>
      </c>
      <c r="V17" s="39">
        <f t="shared" si="10"/>
        <v>30183.8</v>
      </c>
      <c r="W17" s="40">
        <f t="shared" si="10"/>
        <v>29346</v>
      </c>
      <c r="Y17" s="41"/>
      <c r="Z17" s="24"/>
      <c r="AA17" s="11"/>
      <c r="AB17" s="11"/>
      <c r="AC17" s="11"/>
      <c r="AD17" s="11"/>
      <c r="AE17" s="11"/>
      <c r="AF17" s="11"/>
      <c r="AG17" s="11"/>
      <c r="AH17" s="11"/>
      <c r="AJ17" s="42"/>
      <c r="AK17" s="38"/>
      <c r="AL17" s="25">
        <f t="shared" si="15"/>
        <v>7125.5999999999985</v>
      </c>
      <c r="AM17" s="25">
        <f t="shared" si="11"/>
        <v>6744.8000000000029</v>
      </c>
      <c r="AN17" s="25">
        <f t="shared" si="11"/>
        <v>5585.8000000000029</v>
      </c>
      <c r="AO17" s="25">
        <f t="shared" si="11"/>
        <v>5323.4000000000015</v>
      </c>
      <c r="AP17" s="25">
        <f t="shared" si="11"/>
        <v>3082.7999999999993</v>
      </c>
      <c r="AQ17" s="25">
        <f t="shared" si="11"/>
        <v>1779.4000000000015</v>
      </c>
      <c r="AR17" s="25">
        <f t="shared" si="11"/>
        <v>606.79999999999927</v>
      </c>
      <c r="AS17" s="25">
        <f t="shared" si="11"/>
        <v>-231</v>
      </c>
      <c r="AU17" s="42"/>
      <c r="AV17" s="38"/>
      <c r="AW17" s="57">
        <f t="shared" si="16"/>
        <v>0.94637294794443705</v>
      </c>
      <c r="AX17" s="57">
        <f t="shared" si="12"/>
        <v>0.78375192928300874</v>
      </c>
      <c r="AY17" s="57">
        <f t="shared" si="12"/>
        <v>0.74693419391048144</v>
      </c>
      <c r="AZ17" s="57">
        <f t="shared" si="12"/>
        <v>0.43255226603058783</v>
      </c>
      <c r="BA17" s="57">
        <f t="shared" si="12"/>
        <v>0.24967026799494899</v>
      </c>
      <c r="BB17" s="57">
        <f t="shared" si="12"/>
        <v>8.5141013048968608E-2</v>
      </c>
      <c r="BC17" s="57">
        <f t="shared" si="12"/>
        <v>-3.2411954539076748E-2</v>
      </c>
      <c r="BE17" s="42"/>
      <c r="BF17" s="38"/>
      <c r="BG17" s="57">
        <f t="shared" si="13"/>
        <v>5.3627052055562952E-2</v>
      </c>
      <c r="BH17" s="57">
        <f t="shared" si="13"/>
        <v>0.21624807071699126</v>
      </c>
      <c r="BI17" s="57">
        <f t="shared" si="13"/>
        <v>0.25306580608951856</v>
      </c>
      <c r="BJ17" s="57">
        <f t="shared" si="13"/>
        <v>0.56744773396941217</v>
      </c>
      <c r="BK17" s="57">
        <f t="shared" si="13"/>
        <v>0.75032973200505104</v>
      </c>
      <c r="BL17" s="57">
        <f t="shared" si="13"/>
        <v>0.91485898695103141</v>
      </c>
      <c r="BM17" s="57">
        <f t="shared" si="13"/>
        <v>1.0324119545390769</v>
      </c>
    </row>
    <row r="18" spans="1:69">
      <c r="A18" s="24" t="s">
        <v>9</v>
      </c>
      <c r="B18" s="16" t="s">
        <v>3</v>
      </c>
      <c r="C18" s="18">
        <v>467</v>
      </c>
      <c r="D18" s="7">
        <v>36885</v>
      </c>
      <c r="E18" s="7">
        <v>36067</v>
      </c>
      <c r="F18" s="7">
        <v>36697</v>
      </c>
      <c r="G18" s="7">
        <v>35429</v>
      </c>
      <c r="H18" s="7">
        <v>36037</v>
      </c>
      <c r="I18" s="20">
        <v>34469</v>
      </c>
      <c r="J18" s="20">
        <v>32971</v>
      </c>
      <c r="K18" s="21">
        <v>31270</v>
      </c>
      <c r="L18" s="18">
        <v>550</v>
      </c>
      <c r="N18" s="37"/>
      <c r="O18" s="38" t="s">
        <v>9</v>
      </c>
      <c r="P18" s="39">
        <f t="shared" si="10"/>
        <v>36978</v>
      </c>
      <c r="Q18" s="39">
        <f t="shared" si="10"/>
        <v>36413</v>
      </c>
      <c r="R18" s="39">
        <f t="shared" si="10"/>
        <v>36347.4</v>
      </c>
      <c r="S18" s="39">
        <f t="shared" si="10"/>
        <v>35945</v>
      </c>
      <c r="T18" s="39">
        <f t="shared" si="10"/>
        <v>35933.599999999999</v>
      </c>
      <c r="U18" s="39">
        <f t="shared" si="10"/>
        <v>34380.800000000003</v>
      </c>
      <c r="V18" s="39">
        <f t="shared" si="10"/>
        <v>33072.400000000001</v>
      </c>
      <c r="W18" s="40">
        <f t="shared" si="10"/>
        <v>31404.799999999999</v>
      </c>
      <c r="Y18" s="41"/>
      <c r="Z18" s="24" t="s">
        <v>9</v>
      </c>
      <c r="AA18" s="11"/>
      <c r="AB18" s="11"/>
      <c r="AC18" s="11"/>
      <c r="AD18" s="11"/>
      <c r="AE18" s="11"/>
      <c r="AF18" s="11"/>
      <c r="AG18" s="11"/>
      <c r="AH18" s="11"/>
      <c r="AJ18" s="42"/>
      <c r="AK18" s="38" t="s">
        <v>9</v>
      </c>
      <c r="AL18" s="25">
        <f t="shared" si="15"/>
        <v>7401</v>
      </c>
      <c r="AM18" s="25">
        <f t="shared" si="11"/>
        <v>6836</v>
      </c>
      <c r="AN18" s="25">
        <f t="shared" si="11"/>
        <v>6770.4000000000015</v>
      </c>
      <c r="AO18" s="25">
        <f t="shared" si="11"/>
        <v>6368</v>
      </c>
      <c r="AP18" s="25">
        <f t="shared" si="11"/>
        <v>6356.5999999999985</v>
      </c>
      <c r="AQ18" s="25">
        <f t="shared" si="11"/>
        <v>4803.8000000000029</v>
      </c>
      <c r="AR18" s="25">
        <f t="shared" si="11"/>
        <v>3495.4000000000015</v>
      </c>
      <c r="AS18" s="25">
        <f t="shared" si="11"/>
        <v>1827.7999999999993</v>
      </c>
      <c r="AU18" s="42"/>
      <c r="AV18" s="38" t="s">
        <v>9</v>
      </c>
      <c r="AW18" s="57">
        <f t="shared" si="16"/>
        <v>0.95916935597025399</v>
      </c>
      <c r="AX18" s="57">
        <f t="shared" si="12"/>
        <v>0.94996492212712247</v>
      </c>
      <c r="AY18" s="57">
        <f t="shared" si="12"/>
        <v>0.89350357794303359</v>
      </c>
      <c r="AZ18" s="57">
        <f t="shared" si="12"/>
        <v>0.89190402693980619</v>
      </c>
      <c r="BA18" s="57">
        <f t="shared" si="12"/>
        <v>0.67402834292128566</v>
      </c>
      <c r="BB18" s="57">
        <f t="shared" si="12"/>
        <v>0.49044478742809056</v>
      </c>
      <c r="BC18" s="57">
        <f t="shared" si="12"/>
        <v>0.25646134418408856</v>
      </c>
      <c r="BE18" s="42"/>
      <c r="BF18" s="38" t="s">
        <v>9</v>
      </c>
      <c r="BG18" s="57">
        <f t="shared" si="13"/>
        <v>4.083064402974601E-2</v>
      </c>
      <c r="BH18" s="57">
        <f t="shared" si="13"/>
        <v>5.0035077872877531E-2</v>
      </c>
      <c r="BI18" s="57">
        <f t="shared" si="13"/>
        <v>0.10649642205696641</v>
      </c>
      <c r="BJ18" s="57">
        <f t="shared" si="13"/>
        <v>0.10809597306019381</v>
      </c>
      <c r="BK18" s="57">
        <f t="shared" si="13"/>
        <v>0.32597165707871434</v>
      </c>
      <c r="BL18" s="57">
        <f t="shared" si="13"/>
        <v>0.50955521257190939</v>
      </c>
      <c r="BM18" s="57">
        <f t="shared" si="13"/>
        <v>0.74353865581591139</v>
      </c>
    </row>
    <row r="19" spans="1:69">
      <c r="A19" s="24"/>
      <c r="B19" s="16" t="s">
        <v>2</v>
      </c>
      <c r="C19" s="18">
        <v>513</v>
      </c>
      <c r="D19" s="7">
        <v>37551</v>
      </c>
      <c r="E19" s="7">
        <v>36782</v>
      </c>
      <c r="F19" s="7">
        <v>36488</v>
      </c>
      <c r="G19" s="7">
        <v>36583</v>
      </c>
      <c r="H19" s="7">
        <v>36938</v>
      </c>
      <c r="I19" s="20">
        <v>35073</v>
      </c>
      <c r="J19" s="20">
        <v>33477</v>
      </c>
      <c r="K19" s="21">
        <v>31959</v>
      </c>
      <c r="L19" s="18">
        <v>434</v>
      </c>
      <c r="N19" s="37"/>
      <c r="O19" s="38"/>
      <c r="P19" s="39">
        <f t="shared" si="10"/>
        <v>37211.199999999997</v>
      </c>
      <c r="Q19" s="39">
        <f t="shared" si="10"/>
        <v>36594.800000000003</v>
      </c>
      <c r="R19" s="39">
        <f t="shared" si="10"/>
        <v>36373.599999999999</v>
      </c>
      <c r="S19" s="39">
        <f t="shared" si="10"/>
        <v>36488.400000000001</v>
      </c>
      <c r="T19" s="39">
        <f t="shared" si="10"/>
        <v>36137.4</v>
      </c>
      <c r="U19" s="39">
        <f t="shared" si="10"/>
        <v>34542.6</v>
      </c>
      <c r="V19" s="39">
        <f t="shared" si="10"/>
        <v>33269.4</v>
      </c>
      <c r="W19" s="40">
        <f t="shared" si="10"/>
        <v>31414.799999999999</v>
      </c>
      <c r="Y19" s="41"/>
      <c r="Z19" s="24"/>
      <c r="AA19" s="39">
        <f t="shared" ref="AA19:AH19" si="17">AVERAGE(P18:P20)</f>
        <v>36688.066666666666</v>
      </c>
      <c r="AB19" s="39">
        <f t="shared" si="17"/>
        <v>36524.799999999996</v>
      </c>
      <c r="AC19" s="39">
        <f t="shared" si="17"/>
        <v>36281.333333333336</v>
      </c>
      <c r="AD19" s="39">
        <f t="shared" si="17"/>
        <v>36209.4</v>
      </c>
      <c r="AE19" s="39">
        <f t="shared" si="17"/>
        <v>36057.866666666669</v>
      </c>
      <c r="AF19" s="39">
        <f t="shared" si="17"/>
        <v>34394.266666666663</v>
      </c>
      <c r="AG19" s="39">
        <f t="shared" si="17"/>
        <v>32924</v>
      </c>
      <c r="AH19" s="46">
        <f t="shared" si="17"/>
        <v>31294.333333333332</v>
      </c>
      <c r="AJ19" s="42"/>
      <c r="AK19" s="38"/>
      <c r="AL19" s="25">
        <f t="shared" si="15"/>
        <v>7634.1999999999971</v>
      </c>
      <c r="AM19" s="25">
        <f t="shared" si="11"/>
        <v>7017.8000000000029</v>
      </c>
      <c r="AN19" s="25">
        <f t="shared" si="11"/>
        <v>6796.5999999999985</v>
      </c>
      <c r="AO19" s="25">
        <f t="shared" si="11"/>
        <v>6911.4000000000015</v>
      </c>
      <c r="AP19" s="25">
        <f t="shared" si="11"/>
        <v>6560.4000000000015</v>
      </c>
      <c r="AQ19" s="25">
        <f t="shared" si="11"/>
        <v>4965.5999999999985</v>
      </c>
      <c r="AR19" s="25">
        <f t="shared" si="11"/>
        <v>3692.4000000000015</v>
      </c>
      <c r="AS19" s="25">
        <f t="shared" si="11"/>
        <v>1837.7999999999993</v>
      </c>
      <c r="AU19" s="42"/>
      <c r="AV19" s="38"/>
      <c r="AW19" s="57">
        <f t="shared" si="16"/>
        <v>0.98467798512698235</v>
      </c>
      <c r="AX19" s="57">
        <f t="shared" si="12"/>
        <v>0.9536410832047143</v>
      </c>
      <c r="AY19" s="57">
        <f t="shared" si="12"/>
        <v>0.96974884243019521</v>
      </c>
      <c r="AZ19" s="57">
        <f t="shared" si="12"/>
        <v>0.92049950890977994</v>
      </c>
      <c r="BA19" s="57">
        <f t="shared" si="12"/>
        <v>0.69673074224778986</v>
      </c>
      <c r="BB19" s="57">
        <f t="shared" si="12"/>
        <v>0.51808615125578805</v>
      </c>
      <c r="BC19" s="57">
        <f t="shared" si="12"/>
        <v>0.25786445909920014</v>
      </c>
      <c r="BE19" s="42"/>
      <c r="BF19" s="38"/>
      <c r="BG19" s="57">
        <f t="shared" si="13"/>
        <v>1.5322014873017653E-2</v>
      </c>
      <c r="BH19" s="57">
        <f t="shared" si="13"/>
        <v>4.6358916795285698E-2</v>
      </c>
      <c r="BI19" s="57">
        <f t="shared" si="13"/>
        <v>3.0251157569804787E-2</v>
      </c>
      <c r="BJ19" s="57">
        <f t="shared" si="13"/>
        <v>7.950049109022006E-2</v>
      </c>
      <c r="BK19" s="57">
        <f t="shared" si="13"/>
        <v>0.30326925775221014</v>
      </c>
      <c r="BL19" s="57">
        <f t="shared" si="13"/>
        <v>0.48191384874421195</v>
      </c>
      <c r="BM19" s="57">
        <f t="shared" si="13"/>
        <v>0.74213554090079992</v>
      </c>
    </row>
    <row r="20" spans="1:69" ht="15.75" thickBot="1">
      <c r="A20" s="24"/>
      <c r="B20" s="16" t="s">
        <v>1</v>
      </c>
      <c r="C20" s="18">
        <v>501</v>
      </c>
      <c r="D20" s="7">
        <v>35825</v>
      </c>
      <c r="E20" s="7">
        <v>36776</v>
      </c>
      <c r="F20" s="7">
        <v>36451</v>
      </c>
      <c r="G20" s="7">
        <v>36320</v>
      </c>
      <c r="H20" s="7">
        <v>36873</v>
      </c>
      <c r="I20" s="20">
        <v>34263</v>
      </c>
      <c r="J20" s="21">
        <v>32598</v>
      </c>
      <c r="K20" s="21">
        <v>30821</v>
      </c>
      <c r="L20" s="18">
        <v>501</v>
      </c>
      <c r="N20" s="37"/>
      <c r="O20" s="47"/>
      <c r="P20" s="48">
        <f t="shared" si="10"/>
        <v>35875</v>
      </c>
      <c r="Q20" s="48">
        <f t="shared" si="10"/>
        <v>36566.6</v>
      </c>
      <c r="R20" s="48">
        <f t="shared" si="10"/>
        <v>36123</v>
      </c>
      <c r="S20" s="48">
        <f t="shared" si="10"/>
        <v>36194.800000000003</v>
      </c>
      <c r="T20" s="48">
        <f t="shared" si="10"/>
        <v>36102.6</v>
      </c>
      <c r="U20" s="48">
        <f t="shared" si="10"/>
        <v>34259.4</v>
      </c>
      <c r="V20" s="48">
        <f t="shared" si="10"/>
        <v>32430.2</v>
      </c>
      <c r="W20" s="49">
        <f t="shared" si="10"/>
        <v>31063.4</v>
      </c>
      <c r="Y20" s="41"/>
      <c r="Z20" s="24"/>
      <c r="AA20" s="11"/>
      <c r="AB20" s="11"/>
      <c r="AC20" s="11"/>
      <c r="AD20" s="11"/>
      <c r="AE20" s="11"/>
      <c r="AF20" s="11"/>
      <c r="AG20" s="11"/>
      <c r="AH20" s="11"/>
      <c r="AJ20" s="42"/>
      <c r="AK20" s="47"/>
      <c r="AL20" s="25">
        <f t="shared" si="15"/>
        <v>6298</v>
      </c>
      <c r="AM20" s="25">
        <f t="shared" si="11"/>
        <v>6989.5999999999985</v>
      </c>
      <c r="AN20" s="25">
        <f t="shared" si="11"/>
        <v>6546</v>
      </c>
      <c r="AO20" s="25">
        <f t="shared" si="11"/>
        <v>6617.8000000000029</v>
      </c>
      <c r="AP20" s="25">
        <f t="shared" si="11"/>
        <v>6525.5999999999985</v>
      </c>
      <c r="AQ20" s="25">
        <f t="shared" si="11"/>
        <v>4682.4000000000015</v>
      </c>
      <c r="AR20" s="25">
        <f t="shared" si="11"/>
        <v>2853.2000000000007</v>
      </c>
      <c r="AS20" s="25">
        <f t="shared" si="11"/>
        <v>1486.4000000000015</v>
      </c>
      <c r="AU20" s="42"/>
      <c r="AV20" s="47"/>
      <c r="AW20" s="57">
        <f t="shared" si="16"/>
        <v>0.98072120106636718</v>
      </c>
      <c r="AX20" s="57">
        <f t="shared" si="12"/>
        <v>0.91847902343201904</v>
      </c>
      <c r="AY20" s="57">
        <f t="shared" si="12"/>
        <v>0.92855338852252045</v>
      </c>
      <c r="AZ20" s="57">
        <f t="shared" si="12"/>
        <v>0.91561666900519134</v>
      </c>
      <c r="BA20" s="57">
        <f t="shared" si="12"/>
        <v>0.65699452785183132</v>
      </c>
      <c r="BB20" s="57">
        <f t="shared" si="12"/>
        <v>0.40033674757962689</v>
      </c>
      <c r="BC20" s="57">
        <f t="shared" si="12"/>
        <v>0.20855900098218064</v>
      </c>
      <c r="BE20" s="42"/>
      <c r="BF20" s="47"/>
      <c r="BG20" s="57">
        <f t="shared" si="13"/>
        <v>1.9278798933632824E-2</v>
      </c>
      <c r="BH20" s="57">
        <f t="shared" si="13"/>
        <v>8.1520976567980963E-2</v>
      </c>
      <c r="BI20" s="57">
        <f t="shared" si="13"/>
        <v>7.1446611477479549E-2</v>
      </c>
      <c r="BJ20" s="57">
        <f t="shared" si="13"/>
        <v>8.4383330994808659E-2</v>
      </c>
      <c r="BK20" s="57">
        <f t="shared" si="13"/>
        <v>0.34300547214816868</v>
      </c>
      <c r="BL20" s="57">
        <f t="shared" si="13"/>
        <v>0.59966325242037311</v>
      </c>
      <c r="BM20" s="57">
        <f t="shared" si="13"/>
        <v>0.79144099901781939</v>
      </c>
    </row>
    <row r="21" spans="1:69">
      <c r="B21" s="16" t="s">
        <v>0</v>
      </c>
      <c r="C21" s="18">
        <v>462</v>
      </c>
      <c r="D21" s="18">
        <v>386</v>
      </c>
      <c r="E21" s="18">
        <v>453</v>
      </c>
      <c r="F21" s="18">
        <v>549</v>
      </c>
      <c r="G21" s="18">
        <v>450</v>
      </c>
      <c r="H21" s="18">
        <v>428</v>
      </c>
      <c r="I21" s="18">
        <v>571</v>
      </c>
      <c r="J21" s="18">
        <v>509</v>
      </c>
      <c r="K21" s="18">
        <v>580</v>
      </c>
      <c r="L21" s="18">
        <v>523</v>
      </c>
      <c r="AW21" s="43"/>
      <c r="AX21" s="43"/>
      <c r="AY21" s="43"/>
      <c r="AZ21" s="43"/>
      <c r="BA21" s="43"/>
      <c r="BB21" s="43"/>
      <c r="BC21" s="43"/>
    </row>
    <row r="22" spans="1:69">
      <c r="Y22" s="25"/>
      <c r="Z22" s="25"/>
      <c r="AL22" s="50">
        <f>AVERAGE(AL15:AL20)</f>
        <v>7126.5</v>
      </c>
      <c r="AM22" s="51"/>
      <c r="AN22" s="51"/>
      <c r="AO22" s="51"/>
      <c r="AP22" s="25"/>
      <c r="AQ22" s="25"/>
      <c r="AR22" s="25"/>
      <c r="AS22" s="25"/>
      <c r="AW22" s="52"/>
      <c r="AX22" s="52"/>
      <c r="AY22" s="52"/>
      <c r="AZ22" s="52"/>
      <c r="BA22" s="52"/>
      <c r="BG22" s="43"/>
      <c r="BH22" s="43"/>
      <c r="BI22" s="43"/>
      <c r="BJ22" s="43"/>
      <c r="BK22" s="43"/>
      <c r="BL22" s="43"/>
      <c r="BM22" s="43"/>
    </row>
    <row r="23" spans="1:69">
      <c r="B23" s="15"/>
      <c r="C23" s="16">
        <v>1</v>
      </c>
      <c r="D23" s="16">
        <v>2</v>
      </c>
      <c r="E23" s="16">
        <v>3</v>
      </c>
      <c r="F23" s="16">
        <v>4</v>
      </c>
      <c r="G23" s="16">
        <v>5</v>
      </c>
      <c r="H23" s="16">
        <v>6</v>
      </c>
      <c r="I23" s="16">
        <v>7</v>
      </c>
      <c r="J23" s="16">
        <v>8</v>
      </c>
      <c r="K23" s="16">
        <v>9</v>
      </c>
      <c r="L23" s="16">
        <v>10</v>
      </c>
      <c r="AW23" s="52"/>
      <c r="AX23" s="52"/>
      <c r="AY23" s="52"/>
      <c r="AZ23" s="52"/>
      <c r="BA23" s="52"/>
      <c r="BG23" s="1"/>
      <c r="BH23" s="1"/>
      <c r="BI23" s="1"/>
      <c r="BJ23" s="1"/>
      <c r="BK23" s="1"/>
      <c r="BL23" s="1"/>
      <c r="BM23" s="1"/>
      <c r="BP23" s="30"/>
      <c r="BQ23" s="30"/>
    </row>
    <row r="24" spans="1:69">
      <c r="B24" s="16" t="s">
        <v>7</v>
      </c>
      <c r="C24" s="18">
        <v>444</v>
      </c>
      <c r="D24" s="18">
        <v>501</v>
      </c>
      <c r="E24" s="18">
        <v>571</v>
      </c>
      <c r="F24" s="18">
        <v>545</v>
      </c>
      <c r="G24" s="18">
        <v>433</v>
      </c>
      <c r="H24" s="18">
        <v>519</v>
      </c>
      <c r="I24" s="18">
        <v>523</v>
      </c>
      <c r="J24" s="18">
        <v>516</v>
      </c>
      <c r="K24" s="18">
        <v>612</v>
      </c>
      <c r="L24" s="18">
        <v>525</v>
      </c>
      <c r="AW24" s="52"/>
      <c r="AX24" s="52"/>
      <c r="AY24" s="52"/>
      <c r="AZ24" s="52"/>
      <c r="BA24" s="52"/>
      <c r="BG24" s="1"/>
      <c r="BH24" s="1"/>
      <c r="BI24" s="1"/>
      <c r="BJ24" s="1"/>
      <c r="BK24" s="1"/>
      <c r="BL24" s="1"/>
      <c r="BM24" s="1"/>
      <c r="BP24" s="33"/>
      <c r="BQ24" s="33"/>
    </row>
    <row r="25" spans="1:69">
      <c r="A25" s="19" t="s">
        <v>10</v>
      </c>
      <c r="B25" s="16" t="s">
        <v>6</v>
      </c>
      <c r="C25" s="18">
        <v>553</v>
      </c>
      <c r="D25" s="7">
        <v>36851</v>
      </c>
      <c r="E25" s="7">
        <v>35767</v>
      </c>
      <c r="F25" s="20">
        <v>34215</v>
      </c>
      <c r="G25" s="21">
        <v>32365</v>
      </c>
      <c r="H25" s="21">
        <v>32166</v>
      </c>
      <c r="I25" s="21">
        <v>31090</v>
      </c>
      <c r="J25" s="21">
        <v>30598</v>
      </c>
      <c r="K25" s="22">
        <v>29580</v>
      </c>
      <c r="L25" s="18">
        <v>485</v>
      </c>
      <c r="Y25" s="25"/>
      <c r="Z25" s="25"/>
      <c r="AL25" s="25"/>
      <c r="AM25" s="25"/>
      <c r="AN25" s="25"/>
      <c r="AO25" s="25"/>
      <c r="AP25" s="25"/>
      <c r="AQ25" s="25"/>
      <c r="AR25" s="25"/>
      <c r="AS25" s="25"/>
      <c r="AW25" s="52"/>
      <c r="AX25" s="52"/>
      <c r="AY25" s="52"/>
      <c r="AZ25" s="52"/>
      <c r="BA25" s="52"/>
      <c r="BG25" s="1"/>
      <c r="BH25" s="1"/>
      <c r="BI25" s="1"/>
      <c r="BJ25" s="1"/>
      <c r="BK25" s="1"/>
      <c r="BL25" s="1"/>
      <c r="BM25" s="1"/>
      <c r="BP25" s="30"/>
      <c r="BQ25" s="30"/>
    </row>
    <row r="26" spans="1:69">
      <c r="A26" s="19"/>
      <c r="B26" s="16" t="s">
        <v>5</v>
      </c>
      <c r="C26" s="18">
        <v>487</v>
      </c>
      <c r="D26" s="7">
        <v>36623</v>
      </c>
      <c r="E26" s="7">
        <v>35931</v>
      </c>
      <c r="F26" s="20">
        <v>34830</v>
      </c>
      <c r="G26" s="20">
        <v>34422</v>
      </c>
      <c r="H26" s="21">
        <v>32655</v>
      </c>
      <c r="I26" s="21">
        <v>31116</v>
      </c>
      <c r="J26" s="21">
        <v>30815</v>
      </c>
      <c r="K26" s="21">
        <v>30144</v>
      </c>
      <c r="L26" s="18">
        <v>447</v>
      </c>
      <c r="AW26" s="52"/>
      <c r="AX26" s="52"/>
      <c r="AY26" s="52"/>
      <c r="AZ26" s="52"/>
      <c r="BA26" s="52"/>
      <c r="BG26" s="1"/>
      <c r="BH26" s="1"/>
      <c r="BI26" s="1"/>
      <c r="BJ26" s="1"/>
      <c r="BK26" s="1"/>
      <c r="BL26" s="1"/>
      <c r="BM26" s="1"/>
      <c r="BP26" s="33"/>
      <c r="BQ26" s="33"/>
    </row>
    <row r="27" spans="1:69">
      <c r="A27" s="19"/>
      <c r="B27" s="16" t="s">
        <v>4</v>
      </c>
      <c r="C27" s="18">
        <v>576</v>
      </c>
      <c r="D27" s="7">
        <v>37773</v>
      </c>
      <c r="E27" s="7">
        <v>36211</v>
      </c>
      <c r="F27" s="20">
        <v>35056</v>
      </c>
      <c r="G27" s="20">
        <v>34732</v>
      </c>
      <c r="H27" s="20">
        <v>32783</v>
      </c>
      <c r="I27" s="21">
        <v>31082</v>
      </c>
      <c r="J27" s="21">
        <v>30305</v>
      </c>
      <c r="K27" s="22">
        <v>29682</v>
      </c>
      <c r="L27" s="18">
        <v>609</v>
      </c>
      <c r="AW27" s="52"/>
      <c r="AX27" s="52"/>
      <c r="AY27" s="52"/>
      <c r="AZ27" s="52"/>
      <c r="BA27" s="52"/>
      <c r="BG27" s="1"/>
      <c r="BH27" s="1"/>
      <c r="BI27" s="1"/>
      <c r="BJ27" s="1"/>
      <c r="BK27" s="1"/>
      <c r="BL27" s="1"/>
      <c r="BM27" s="1"/>
    </row>
    <row r="28" spans="1:69">
      <c r="A28" s="19" t="s">
        <v>9</v>
      </c>
      <c r="B28" s="16" t="s">
        <v>3</v>
      </c>
      <c r="C28" s="18">
        <v>515</v>
      </c>
      <c r="D28" s="7">
        <v>38104</v>
      </c>
      <c r="E28" s="7">
        <v>36192</v>
      </c>
      <c r="F28" s="7">
        <v>35826</v>
      </c>
      <c r="G28" s="7">
        <v>36355</v>
      </c>
      <c r="H28" s="7">
        <v>35950</v>
      </c>
      <c r="I28" s="20">
        <v>34531</v>
      </c>
      <c r="J28" s="20">
        <v>33528</v>
      </c>
      <c r="K28" s="21">
        <v>31443</v>
      </c>
      <c r="L28" s="18">
        <v>540</v>
      </c>
      <c r="AW28" s="52"/>
      <c r="AX28" s="52"/>
      <c r="AY28" s="52"/>
      <c r="AZ28" s="52"/>
      <c r="BA28" s="52"/>
      <c r="BG28" s="52"/>
      <c r="BH28" s="52"/>
      <c r="BI28" s="52"/>
      <c r="BJ28" s="52"/>
      <c r="BK28" s="52"/>
    </row>
    <row r="29" spans="1:69">
      <c r="A29" s="19"/>
      <c r="B29" s="16" t="s">
        <v>2</v>
      </c>
      <c r="C29" s="18">
        <v>464</v>
      </c>
      <c r="D29" s="7">
        <v>37373</v>
      </c>
      <c r="E29" s="7">
        <v>36199</v>
      </c>
      <c r="F29" s="7">
        <v>35924</v>
      </c>
      <c r="G29" s="7">
        <v>36798</v>
      </c>
      <c r="H29" s="7">
        <v>35731</v>
      </c>
      <c r="I29" s="20">
        <v>33956</v>
      </c>
      <c r="J29" s="20">
        <v>33326</v>
      </c>
      <c r="K29" s="21">
        <v>31172</v>
      </c>
      <c r="L29" s="18">
        <v>571</v>
      </c>
      <c r="AW29" s="52"/>
      <c r="AX29" s="52"/>
      <c r="AY29" s="52"/>
      <c r="AZ29" s="52"/>
      <c r="BA29" s="52"/>
      <c r="BG29" s="52"/>
      <c r="BH29" s="52"/>
      <c r="BI29" s="52"/>
      <c r="BJ29" s="52"/>
      <c r="BK29" s="52"/>
    </row>
    <row r="30" spans="1:69">
      <c r="A30" s="19"/>
      <c r="B30" s="16" t="s">
        <v>1</v>
      </c>
      <c r="C30" s="18">
        <v>452</v>
      </c>
      <c r="D30" s="7">
        <v>36246</v>
      </c>
      <c r="E30" s="7">
        <v>36021</v>
      </c>
      <c r="F30" s="7">
        <v>36112</v>
      </c>
      <c r="G30" s="7">
        <v>36338</v>
      </c>
      <c r="H30" s="7">
        <v>35925</v>
      </c>
      <c r="I30" s="20">
        <v>34419</v>
      </c>
      <c r="J30" s="21">
        <v>32250</v>
      </c>
      <c r="K30" s="21">
        <v>31139</v>
      </c>
      <c r="L30" s="18">
        <v>450</v>
      </c>
      <c r="AW30" s="52"/>
      <c r="AX30" s="52"/>
      <c r="AY30" s="52"/>
      <c r="AZ30" s="52"/>
      <c r="BA30" s="52"/>
      <c r="BG30" s="52"/>
      <c r="BH30" s="52"/>
      <c r="BI30" s="52"/>
      <c r="BJ30" s="52"/>
      <c r="BK30" s="52"/>
    </row>
    <row r="31" spans="1:69">
      <c r="B31" s="16" t="s">
        <v>0</v>
      </c>
      <c r="C31" s="18">
        <v>467</v>
      </c>
      <c r="D31" s="18">
        <v>461</v>
      </c>
      <c r="E31" s="18">
        <v>528</v>
      </c>
      <c r="F31" s="18">
        <v>548</v>
      </c>
      <c r="G31" s="18">
        <v>485</v>
      </c>
      <c r="H31" s="18">
        <v>438</v>
      </c>
      <c r="I31" s="18">
        <v>553</v>
      </c>
      <c r="J31" s="18">
        <v>429</v>
      </c>
      <c r="K31" s="18">
        <v>490</v>
      </c>
      <c r="L31" s="18">
        <v>441</v>
      </c>
      <c r="BG31" s="52"/>
      <c r="BH31" s="52"/>
      <c r="BI31" s="52"/>
      <c r="BJ31" s="52"/>
      <c r="BK31" s="52"/>
    </row>
    <row r="32" spans="1:69">
      <c r="BG32" s="52"/>
      <c r="BH32" s="52"/>
      <c r="BI32" s="52"/>
      <c r="BJ32" s="52"/>
      <c r="BK32" s="52"/>
    </row>
    <row r="33" spans="1:12">
      <c r="B33" s="15"/>
      <c r="C33" s="16">
        <v>1</v>
      </c>
      <c r="D33" s="16">
        <v>2</v>
      </c>
      <c r="E33" s="16">
        <v>3</v>
      </c>
      <c r="F33" s="16">
        <v>4</v>
      </c>
      <c r="G33" s="16">
        <v>5</v>
      </c>
      <c r="H33" s="16">
        <v>6</v>
      </c>
      <c r="I33" s="16">
        <v>7</v>
      </c>
      <c r="J33" s="16">
        <v>8</v>
      </c>
      <c r="K33" s="16">
        <v>9</v>
      </c>
      <c r="L33" s="16">
        <v>10</v>
      </c>
    </row>
    <row r="34" spans="1:12">
      <c r="B34" s="16" t="s">
        <v>7</v>
      </c>
      <c r="C34" s="18">
        <v>427</v>
      </c>
      <c r="D34" s="18">
        <v>510</v>
      </c>
      <c r="E34" s="18">
        <v>521</v>
      </c>
      <c r="F34" s="18">
        <v>523</v>
      </c>
      <c r="G34" s="18">
        <v>449</v>
      </c>
      <c r="H34" s="18">
        <v>494</v>
      </c>
      <c r="I34" s="18">
        <v>529</v>
      </c>
      <c r="J34" s="18">
        <v>515</v>
      </c>
      <c r="K34" s="18">
        <v>641</v>
      </c>
      <c r="L34" s="18">
        <v>461</v>
      </c>
    </row>
    <row r="35" spans="1:12">
      <c r="A35" s="19" t="s">
        <v>10</v>
      </c>
      <c r="B35" s="16" t="s">
        <v>6</v>
      </c>
      <c r="C35" s="18">
        <v>489</v>
      </c>
      <c r="D35" s="7">
        <v>36135</v>
      </c>
      <c r="E35" s="20">
        <v>35284</v>
      </c>
      <c r="F35" s="20">
        <v>34189</v>
      </c>
      <c r="G35" s="21">
        <v>32561</v>
      </c>
      <c r="H35" s="21">
        <v>32007</v>
      </c>
      <c r="I35" s="21">
        <v>30695</v>
      </c>
      <c r="J35" s="22">
        <v>29861</v>
      </c>
      <c r="K35" s="22">
        <v>28880</v>
      </c>
      <c r="L35" s="18">
        <v>510</v>
      </c>
    </row>
    <row r="36" spans="1:12">
      <c r="A36" s="19"/>
      <c r="B36" s="16" t="s">
        <v>5</v>
      </c>
      <c r="C36" s="18">
        <v>564</v>
      </c>
      <c r="D36" s="7">
        <v>36670</v>
      </c>
      <c r="E36" s="7">
        <v>36195</v>
      </c>
      <c r="F36" s="20">
        <v>35438</v>
      </c>
      <c r="G36" s="20">
        <v>33995</v>
      </c>
      <c r="H36" s="21">
        <v>31947</v>
      </c>
      <c r="I36" s="21">
        <v>30314</v>
      </c>
      <c r="J36" s="21">
        <v>30488</v>
      </c>
      <c r="K36" s="22">
        <v>29904</v>
      </c>
      <c r="L36" s="18">
        <v>555</v>
      </c>
    </row>
    <row r="37" spans="1:12">
      <c r="A37" s="19"/>
      <c r="B37" s="16" t="s">
        <v>4</v>
      </c>
      <c r="C37" s="18">
        <v>540</v>
      </c>
      <c r="D37" s="7">
        <v>36448</v>
      </c>
      <c r="E37" s="7">
        <v>36087</v>
      </c>
      <c r="F37" s="20">
        <v>34896</v>
      </c>
      <c r="G37" s="20">
        <v>35303</v>
      </c>
      <c r="H37" s="21">
        <v>32264</v>
      </c>
      <c r="I37" s="21">
        <v>31506</v>
      </c>
      <c r="J37" s="22">
        <v>30178</v>
      </c>
      <c r="K37" s="22">
        <v>29415</v>
      </c>
      <c r="L37" s="18">
        <v>547</v>
      </c>
    </row>
    <row r="38" spans="1:12">
      <c r="A38" s="19" t="s">
        <v>9</v>
      </c>
      <c r="B38" s="16" t="s">
        <v>3</v>
      </c>
      <c r="C38" s="18">
        <v>476</v>
      </c>
      <c r="D38" s="7">
        <v>36379</v>
      </c>
      <c r="E38" s="7">
        <v>36668</v>
      </c>
      <c r="F38" s="7">
        <v>36987</v>
      </c>
      <c r="G38" s="7">
        <v>36163</v>
      </c>
      <c r="H38" s="7">
        <v>35982</v>
      </c>
      <c r="I38" s="20">
        <v>34278</v>
      </c>
      <c r="J38" s="21">
        <v>32479</v>
      </c>
      <c r="K38" s="21">
        <v>31382</v>
      </c>
      <c r="L38" s="18">
        <v>571</v>
      </c>
    </row>
    <row r="39" spans="1:12">
      <c r="A39" s="19"/>
      <c r="B39" s="16" t="s">
        <v>2</v>
      </c>
      <c r="C39" s="18">
        <v>503</v>
      </c>
      <c r="D39" s="7">
        <v>37008</v>
      </c>
      <c r="E39" s="7">
        <v>36730</v>
      </c>
      <c r="F39" s="7">
        <v>36299</v>
      </c>
      <c r="G39" s="7">
        <v>36059</v>
      </c>
      <c r="H39" s="20">
        <v>35710</v>
      </c>
      <c r="I39" s="20">
        <v>35168</v>
      </c>
      <c r="J39" s="20">
        <v>33359</v>
      </c>
      <c r="K39" s="21">
        <v>31363</v>
      </c>
      <c r="L39" s="18">
        <v>471</v>
      </c>
    </row>
    <row r="40" spans="1:12">
      <c r="A40" s="19"/>
      <c r="B40" s="16" t="s">
        <v>1</v>
      </c>
      <c r="C40" s="18">
        <v>558</v>
      </c>
      <c r="D40" s="20">
        <v>35622</v>
      </c>
      <c r="E40" s="7">
        <v>36676</v>
      </c>
      <c r="F40" s="7">
        <v>36551</v>
      </c>
      <c r="G40" s="7">
        <v>36127</v>
      </c>
      <c r="H40" s="7">
        <v>35802</v>
      </c>
      <c r="I40" s="20">
        <v>34178</v>
      </c>
      <c r="J40" s="21">
        <v>32044</v>
      </c>
      <c r="K40" s="21">
        <v>30319</v>
      </c>
      <c r="L40" s="18">
        <v>601</v>
      </c>
    </row>
    <row r="41" spans="1:12">
      <c r="B41" s="16" t="s">
        <v>0</v>
      </c>
      <c r="C41" s="18">
        <v>546</v>
      </c>
      <c r="D41" s="18">
        <v>477</v>
      </c>
      <c r="E41" s="18">
        <v>522</v>
      </c>
      <c r="F41" s="18">
        <v>493</v>
      </c>
      <c r="G41" s="18">
        <v>479</v>
      </c>
      <c r="H41" s="18">
        <v>498</v>
      </c>
      <c r="I41" s="18">
        <v>867</v>
      </c>
      <c r="J41" s="18">
        <v>536</v>
      </c>
      <c r="K41" s="18">
        <v>512</v>
      </c>
      <c r="L41" s="18">
        <v>493</v>
      </c>
    </row>
    <row r="43" spans="1:12">
      <c r="B43" s="15"/>
      <c r="C43" s="16">
        <v>1</v>
      </c>
      <c r="D43" s="16">
        <v>2</v>
      </c>
      <c r="E43" s="16">
        <v>3</v>
      </c>
      <c r="F43" s="16">
        <v>4</v>
      </c>
      <c r="G43" s="16">
        <v>5</v>
      </c>
      <c r="H43" s="16">
        <v>6</v>
      </c>
      <c r="I43" s="16">
        <v>7</v>
      </c>
      <c r="J43" s="16">
        <v>8</v>
      </c>
      <c r="K43" s="16">
        <v>9</v>
      </c>
      <c r="L43" s="16">
        <v>10</v>
      </c>
    </row>
    <row r="44" spans="1:12">
      <c r="B44" s="16" t="s">
        <v>7</v>
      </c>
      <c r="C44" s="18">
        <v>441</v>
      </c>
      <c r="D44" s="18">
        <v>456</v>
      </c>
      <c r="E44" s="18">
        <v>569</v>
      </c>
      <c r="F44" s="18">
        <v>525</v>
      </c>
      <c r="G44" s="18">
        <v>566</v>
      </c>
      <c r="H44" s="18">
        <v>497</v>
      </c>
      <c r="I44" s="18">
        <v>469</v>
      </c>
      <c r="J44" s="18">
        <v>549</v>
      </c>
      <c r="K44" s="18">
        <v>763</v>
      </c>
      <c r="L44" s="18">
        <v>505</v>
      </c>
    </row>
    <row r="45" spans="1:12">
      <c r="A45" s="19" t="s">
        <v>10</v>
      </c>
      <c r="B45" s="16" t="s">
        <v>6</v>
      </c>
      <c r="C45" s="18">
        <v>537</v>
      </c>
      <c r="D45" s="7">
        <v>37362</v>
      </c>
      <c r="E45" s="7">
        <v>35200</v>
      </c>
      <c r="F45" s="20">
        <v>34753</v>
      </c>
      <c r="G45" s="20">
        <v>32756</v>
      </c>
      <c r="H45" s="20">
        <v>32276</v>
      </c>
      <c r="I45" s="21">
        <v>30698</v>
      </c>
      <c r="J45" s="21">
        <v>29750</v>
      </c>
      <c r="K45" s="22">
        <v>29342</v>
      </c>
      <c r="L45" s="18">
        <v>550</v>
      </c>
    </row>
    <row r="46" spans="1:12">
      <c r="A46" s="19"/>
      <c r="B46" s="16" t="s">
        <v>5</v>
      </c>
      <c r="C46" s="18">
        <v>527</v>
      </c>
      <c r="D46" s="7">
        <v>36001</v>
      </c>
      <c r="E46" s="7">
        <v>35520</v>
      </c>
      <c r="F46" s="7">
        <v>35314</v>
      </c>
      <c r="G46" s="20">
        <v>33471</v>
      </c>
      <c r="H46" s="21">
        <v>31872</v>
      </c>
      <c r="I46" s="21">
        <v>30793</v>
      </c>
      <c r="J46" s="21">
        <v>30200</v>
      </c>
      <c r="K46" s="21">
        <v>29776</v>
      </c>
      <c r="L46" s="18">
        <v>561</v>
      </c>
    </row>
    <row r="47" spans="1:12">
      <c r="A47" s="19"/>
      <c r="B47" s="16" t="s">
        <v>4</v>
      </c>
      <c r="C47" s="18">
        <v>548</v>
      </c>
      <c r="D47" s="7">
        <v>36329</v>
      </c>
      <c r="E47" s="7">
        <v>36577</v>
      </c>
      <c r="F47" s="7">
        <v>34966</v>
      </c>
      <c r="G47" s="20">
        <v>34539</v>
      </c>
      <c r="H47" s="20">
        <v>32378</v>
      </c>
      <c r="I47" s="21">
        <v>30853</v>
      </c>
      <c r="J47" s="21">
        <v>29783</v>
      </c>
      <c r="K47" s="22">
        <v>28755</v>
      </c>
      <c r="L47" s="18">
        <v>524</v>
      </c>
    </row>
    <row r="48" spans="1:12">
      <c r="A48" s="19" t="s">
        <v>9</v>
      </c>
      <c r="B48" s="16" t="s">
        <v>3</v>
      </c>
      <c r="C48" s="18">
        <v>479</v>
      </c>
      <c r="D48" s="7">
        <v>36918</v>
      </c>
      <c r="E48" s="7">
        <v>36583</v>
      </c>
      <c r="F48" s="7">
        <v>35823</v>
      </c>
      <c r="G48" s="7">
        <v>35305</v>
      </c>
      <c r="H48" s="7">
        <v>35819</v>
      </c>
      <c r="I48" s="20">
        <v>34058</v>
      </c>
      <c r="J48" s="20">
        <v>33112</v>
      </c>
      <c r="K48" s="21">
        <v>31184</v>
      </c>
      <c r="L48" s="18">
        <v>537</v>
      </c>
    </row>
    <row r="49" spans="1:12">
      <c r="A49" s="19"/>
      <c r="B49" s="16" t="s">
        <v>2</v>
      </c>
      <c r="C49" s="18">
        <v>490</v>
      </c>
      <c r="D49" s="7">
        <v>36966</v>
      </c>
      <c r="E49" s="7">
        <v>36033</v>
      </c>
      <c r="F49" s="7">
        <v>36330</v>
      </c>
      <c r="G49" s="7">
        <v>36299</v>
      </c>
      <c r="H49" s="7">
        <v>36173</v>
      </c>
      <c r="I49" s="20">
        <v>34091</v>
      </c>
      <c r="J49" s="20">
        <v>32939</v>
      </c>
      <c r="K49" s="21">
        <v>30960</v>
      </c>
      <c r="L49" s="18">
        <v>494</v>
      </c>
    </row>
    <row r="50" spans="1:12">
      <c r="A50" s="19"/>
      <c r="B50" s="16" t="s">
        <v>1</v>
      </c>
      <c r="C50" s="18">
        <v>559</v>
      </c>
      <c r="D50" s="7">
        <v>35867</v>
      </c>
      <c r="E50" s="7">
        <v>36698</v>
      </c>
      <c r="F50" s="7">
        <v>35202</v>
      </c>
      <c r="G50" s="7">
        <v>35822</v>
      </c>
      <c r="H50" s="7">
        <v>36021</v>
      </c>
      <c r="I50" s="20">
        <v>33949</v>
      </c>
      <c r="J50" s="20">
        <v>33042</v>
      </c>
      <c r="K50" s="21">
        <v>31321</v>
      </c>
      <c r="L50" s="18">
        <v>421</v>
      </c>
    </row>
    <row r="51" spans="1:12">
      <c r="B51" s="16" t="s">
        <v>0</v>
      </c>
      <c r="C51" s="18">
        <v>485</v>
      </c>
      <c r="D51" s="18">
        <v>474</v>
      </c>
      <c r="E51" s="18">
        <v>474</v>
      </c>
      <c r="F51" s="18">
        <v>548</v>
      </c>
      <c r="G51" s="18">
        <v>535</v>
      </c>
      <c r="H51" s="18">
        <v>496</v>
      </c>
      <c r="I51" s="18">
        <v>535</v>
      </c>
      <c r="J51" s="18">
        <v>502</v>
      </c>
      <c r="K51" s="18">
        <v>472</v>
      </c>
      <c r="L51" s="18">
        <v>540</v>
      </c>
    </row>
  </sheetData>
  <mergeCells count="54">
    <mergeCell ref="A45:A47"/>
    <mergeCell ref="A48:A50"/>
    <mergeCell ref="N2:W3"/>
    <mergeCell ref="Y12:AH13"/>
    <mergeCell ref="BP24:BQ24"/>
    <mergeCell ref="A25:A27"/>
    <mergeCell ref="BP26:BQ26"/>
    <mergeCell ref="A28:A30"/>
    <mergeCell ref="A35:A37"/>
    <mergeCell ref="A38:A40"/>
    <mergeCell ref="BP16:BQ16"/>
    <mergeCell ref="A18:A20"/>
    <mergeCell ref="O18:O20"/>
    <mergeCell ref="Z18:Z20"/>
    <mergeCell ref="AK18:AK20"/>
    <mergeCell ref="AV18:AV20"/>
    <mergeCell ref="BF18:BF20"/>
    <mergeCell ref="BP13:BQ13"/>
    <mergeCell ref="BR13:BS13"/>
    <mergeCell ref="A15:A17"/>
    <mergeCell ref="N15:N20"/>
    <mergeCell ref="O15:O17"/>
    <mergeCell ref="Y15:Y20"/>
    <mergeCell ref="Z15:Z17"/>
    <mergeCell ref="AJ15:AJ20"/>
    <mergeCell ref="AK15:AK17"/>
    <mergeCell ref="AU15:AU20"/>
    <mergeCell ref="BO1:BQ1"/>
    <mergeCell ref="Y2:AH3"/>
    <mergeCell ref="AJ2:AS3"/>
    <mergeCell ref="AU2:BC2"/>
    <mergeCell ref="A5:A7"/>
    <mergeCell ref="N5:N10"/>
    <mergeCell ref="O5:O7"/>
    <mergeCell ref="Y5:Y10"/>
    <mergeCell ref="Z5:Z7"/>
    <mergeCell ref="A8:A10"/>
    <mergeCell ref="AJ1:AS1"/>
    <mergeCell ref="AT1:AT1048576"/>
    <mergeCell ref="AU1:BC1"/>
    <mergeCell ref="BD1:BD1048576"/>
    <mergeCell ref="BE1:BM1"/>
    <mergeCell ref="BN1:BN1048576"/>
    <mergeCell ref="AV15:AV17"/>
    <mergeCell ref="BE15:BE20"/>
    <mergeCell ref="BF15:BF17"/>
    <mergeCell ref="B1:L1"/>
    <mergeCell ref="M1:M1048576"/>
    <mergeCell ref="N1:W1"/>
    <mergeCell ref="X1:X1048576"/>
    <mergeCell ref="Y1:AH1"/>
    <mergeCell ref="AI1:AI1048576"/>
    <mergeCell ref="O8:O10"/>
    <mergeCell ref="Z8:Z10"/>
  </mergeCells>
  <conditionalFormatting sqref="AJ9:AK9 AJ6:AK6 AA6:AH6 AA9:AH9 P5:W10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32"/>
  <sheetViews>
    <sheetView tabSelected="1" zoomScale="85" zoomScaleNormal="85" workbookViewId="0">
      <selection activeCell="T30" sqref="T30"/>
    </sheetView>
  </sheetViews>
  <sheetFormatPr defaultRowHeight="15"/>
  <cols>
    <col min="13" max="13" width="15.5703125" style="9" customWidth="1"/>
    <col min="14" max="14" width="10.7109375" customWidth="1"/>
    <col min="24" max="24" width="15.5703125" style="9" customWidth="1"/>
    <col min="25" max="25" width="11" customWidth="1"/>
    <col min="35" max="35" width="15.5703125" style="9" customWidth="1"/>
    <col min="36" max="36" width="10.85546875" customWidth="1"/>
    <col min="46" max="46" width="15.5703125" style="9" customWidth="1"/>
    <col min="47" max="47" width="11" customWidth="1"/>
    <col min="49" max="54" width="8.85546875" bestFit="1" customWidth="1"/>
    <col min="55" max="55" width="9.85546875" bestFit="1" customWidth="1"/>
    <col min="56" max="56" width="15.5703125" style="9" customWidth="1"/>
    <col min="66" max="66" width="15.5703125" style="9" customWidth="1"/>
    <col min="67" max="69" width="11.7109375" customWidth="1"/>
  </cols>
  <sheetData>
    <row r="1" spans="1:72" ht="15.75" thickBot="1">
      <c r="B1" s="8" t="s">
        <v>32</v>
      </c>
      <c r="C1" s="8"/>
      <c r="D1" s="8"/>
      <c r="E1" s="8"/>
      <c r="F1" s="8"/>
      <c r="G1" s="8"/>
      <c r="H1" s="8"/>
      <c r="I1" s="8"/>
      <c r="J1" s="8"/>
      <c r="K1" s="8"/>
      <c r="L1" s="8"/>
      <c r="N1" s="8" t="s">
        <v>12</v>
      </c>
      <c r="O1" s="8"/>
      <c r="P1" s="8"/>
      <c r="Q1" s="8"/>
      <c r="R1" s="8"/>
      <c r="S1" s="8"/>
      <c r="T1" s="8"/>
      <c r="U1" s="8"/>
      <c r="V1" s="8"/>
      <c r="W1" s="8"/>
      <c r="Y1" s="8" t="s">
        <v>13</v>
      </c>
      <c r="Z1" s="8"/>
      <c r="AA1" s="8"/>
      <c r="AB1" s="8"/>
      <c r="AC1" s="8"/>
      <c r="AD1" s="8"/>
      <c r="AE1" s="8"/>
      <c r="AF1" s="8"/>
      <c r="AG1" s="8"/>
      <c r="AH1" s="8"/>
      <c r="AJ1" s="8" t="s">
        <v>28</v>
      </c>
      <c r="AK1" s="8"/>
      <c r="AL1" s="8"/>
      <c r="AM1" s="8"/>
      <c r="AN1" s="8"/>
      <c r="AO1" s="8"/>
      <c r="AP1" s="8"/>
      <c r="AQ1" s="8"/>
      <c r="AR1" s="8"/>
      <c r="AS1" s="8"/>
      <c r="AU1" s="8" t="s">
        <v>14</v>
      </c>
      <c r="AV1" s="8"/>
      <c r="AW1" s="8"/>
      <c r="AX1" s="8"/>
      <c r="AY1" s="8"/>
      <c r="AZ1" s="8"/>
      <c r="BA1" s="8"/>
      <c r="BB1" s="8"/>
      <c r="BC1" s="8"/>
      <c r="BE1" s="8" t="s">
        <v>15</v>
      </c>
      <c r="BF1" s="8"/>
      <c r="BG1" s="8"/>
      <c r="BH1" s="8"/>
      <c r="BI1" s="8"/>
      <c r="BJ1" s="8"/>
      <c r="BK1" s="8"/>
      <c r="BL1" s="8"/>
      <c r="BM1" s="8"/>
      <c r="BO1" s="8" t="s">
        <v>16</v>
      </c>
      <c r="BP1" s="8"/>
      <c r="BQ1" s="8"/>
      <c r="BR1" s="10"/>
      <c r="BS1" s="10"/>
      <c r="BT1" s="11"/>
    </row>
    <row r="2" spans="1:72">
      <c r="A2" t="s">
        <v>17</v>
      </c>
      <c r="D2" s="12">
        <v>0</v>
      </c>
      <c r="E2" s="12">
        <f t="shared" ref="E2:J2" si="0">F2/2.5</f>
        <v>1.024</v>
      </c>
      <c r="F2" s="12">
        <f t="shared" si="0"/>
        <v>2.56</v>
      </c>
      <c r="G2" s="12">
        <f t="shared" si="0"/>
        <v>6.4</v>
      </c>
      <c r="H2" s="12">
        <f t="shared" si="0"/>
        <v>16</v>
      </c>
      <c r="I2" s="12">
        <f t="shared" si="0"/>
        <v>40</v>
      </c>
      <c r="J2" s="12">
        <f t="shared" si="0"/>
        <v>100</v>
      </c>
      <c r="K2" s="12">
        <v>250</v>
      </c>
      <c r="N2" s="56" t="s">
        <v>33</v>
      </c>
      <c r="O2" s="56"/>
      <c r="P2" s="56"/>
      <c r="Q2" s="56"/>
      <c r="R2" s="56"/>
      <c r="S2" s="56"/>
      <c r="T2" s="56"/>
      <c r="U2" s="56"/>
      <c r="V2" s="56"/>
      <c r="W2" s="56"/>
      <c r="Y2" s="13" t="s">
        <v>29</v>
      </c>
      <c r="Z2" s="13"/>
      <c r="AA2" s="13"/>
      <c r="AB2" s="13"/>
      <c r="AC2" s="13"/>
      <c r="AD2" s="13"/>
      <c r="AE2" s="13"/>
      <c r="AF2" s="13"/>
      <c r="AG2" s="13"/>
      <c r="AH2" s="13"/>
      <c r="AJ2" s="13" t="s">
        <v>18</v>
      </c>
      <c r="AK2" s="13"/>
      <c r="AL2" s="13"/>
      <c r="AM2" s="13"/>
      <c r="AN2" s="13"/>
      <c r="AO2" s="13"/>
      <c r="AP2" s="13"/>
      <c r="AQ2" s="13"/>
      <c r="AR2" s="13"/>
      <c r="AS2" s="13"/>
      <c r="AU2" s="14" t="s">
        <v>19</v>
      </c>
      <c r="AV2" s="14"/>
      <c r="AW2" s="14"/>
      <c r="AX2" s="14"/>
      <c r="AY2" s="14"/>
      <c r="AZ2" s="14"/>
      <c r="BA2" s="14"/>
      <c r="BB2" s="14"/>
      <c r="BC2" s="14"/>
      <c r="BE2" s="10"/>
      <c r="BF2" s="10"/>
      <c r="BG2" s="10"/>
      <c r="BH2" s="10"/>
      <c r="BI2" s="10"/>
      <c r="BJ2" s="10"/>
      <c r="BK2" s="10"/>
      <c r="BL2" s="10"/>
      <c r="BM2" s="10"/>
    </row>
    <row r="3" spans="1:72">
      <c r="B3" s="15"/>
      <c r="C3" s="16">
        <v>1</v>
      </c>
      <c r="D3" s="16">
        <v>2</v>
      </c>
      <c r="E3" s="16">
        <v>3</v>
      </c>
      <c r="F3" s="16">
        <v>4</v>
      </c>
      <c r="G3" s="16">
        <v>5</v>
      </c>
      <c r="H3" s="16">
        <v>6</v>
      </c>
      <c r="I3" s="16">
        <v>7</v>
      </c>
      <c r="J3" s="16">
        <v>8</v>
      </c>
      <c r="K3" s="16">
        <v>9</v>
      </c>
      <c r="L3" s="16">
        <v>10</v>
      </c>
      <c r="N3" s="13"/>
      <c r="O3" s="13"/>
      <c r="P3" s="13"/>
      <c r="Q3" s="13"/>
      <c r="R3" s="13"/>
      <c r="S3" s="13"/>
      <c r="T3" s="13"/>
      <c r="U3" s="13"/>
      <c r="V3" s="13"/>
      <c r="W3" s="13"/>
      <c r="Y3" s="17"/>
      <c r="Z3" s="17"/>
      <c r="AA3" s="17"/>
      <c r="AB3" s="17"/>
      <c r="AC3" s="17"/>
      <c r="AD3" s="17"/>
      <c r="AE3" s="17"/>
      <c r="AF3" s="17"/>
      <c r="AG3" s="17"/>
      <c r="AH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1:72">
      <c r="B4" s="16" t="s">
        <v>7</v>
      </c>
      <c r="C4" s="18">
        <v>567</v>
      </c>
      <c r="D4" s="18">
        <v>481</v>
      </c>
      <c r="E4" s="18">
        <v>497</v>
      </c>
      <c r="F4" s="18">
        <v>699</v>
      </c>
      <c r="G4" s="18">
        <v>564</v>
      </c>
      <c r="H4" s="18">
        <v>477</v>
      </c>
      <c r="I4" s="18">
        <v>541</v>
      </c>
      <c r="J4" s="18">
        <v>522</v>
      </c>
      <c r="K4" s="18">
        <v>512</v>
      </c>
      <c r="L4" s="18">
        <v>471</v>
      </c>
      <c r="O4" t="s">
        <v>17</v>
      </c>
      <c r="P4" s="12">
        <v>0</v>
      </c>
      <c r="Q4" s="12">
        <v>1.024</v>
      </c>
      <c r="R4" s="12">
        <v>2.56</v>
      </c>
      <c r="S4" s="12">
        <v>6.4</v>
      </c>
      <c r="T4" s="12">
        <v>16</v>
      </c>
      <c r="U4" s="12">
        <v>40</v>
      </c>
      <c r="V4" s="12">
        <v>100</v>
      </c>
      <c r="W4" s="12">
        <v>250</v>
      </c>
      <c r="Z4" t="s">
        <v>17</v>
      </c>
      <c r="AA4" s="12">
        <v>0</v>
      </c>
      <c r="AB4" s="12">
        <f t="shared" ref="AB4:AG4" si="1">AC4/2.5</f>
        <v>1.024</v>
      </c>
      <c r="AC4" s="12">
        <f t="shared" si="1"/>
        <v>2.56</v>
      </c>
      <c r="AD4" s="12">
        <f t="shared" si="1"/>
        <v>6.4</v>
      </c>
      <c r="AE4" s="12">
        <f t="shared" si="1"/>
        <v>16</v>
      </c>
      <c r="AF4" s="12">
        <f t="shared" si="1"/>
        <v>40</v>
      </c>
      <c r="AG4" s="12">
        <f t="shared" si="1"/>
        <v>100</v>
      </c>
      <c r="AH4" s="12">
        <v>250</v>
      </c>
    </row>
    <row r="5" spans="1:72">
      <c r="A5" s="19" t="s">
        <v>10</v>
      </c>
      <c r="B5" s="16" t="s">
        <v>6</v>
      </c>
      <c r="C5" s="18">
        <v>641</v>
      </c>
      <c r="D5" s="4">
        <v>40506</v>
      </c>
      <c r="E5" s="4">
        <v>39054</v>
      </c>
      <c r="F5" s="4">
        <v>39182</v>
      </c>
      <c r="G5" s="5">
        <v>37411</v>
      </c>
      <c r="H5" s="5">
        <v>35226</v>
      </c>
      <c r="I5" s="5">
        <v>33663</v>
      </c>
      <c r="J5" s="6">
        <v>32569</v>
      </c>
      <c r="K5" s="6">
        <v>31527</v>
      </c>
      <c r="L5" s="18">
        <v>506</v>
      </c>
      <c r="N5" s="23" t="s">
        <v>20</v>
      </c>
      <c r="O5" s="24" t="s">
        <v>10</v>
      </c>
      <c r="P5" s="25">
        <f>STDEV(D5,D15,D25)</f>
        <v>474.81891284994111</v>
      </c>
      <c r="Q5" s="25">
        <f t="shared" ref="Q5:W5" si="2">STDEV(E5,E15,E25)</f>
        <v>68.009803214928752</v>
      </c>
      <c r="R5" s="25">
        <f t="shared" si="2"/>
        <v>567.57055361719858</v>
      </c>
      <c r="S5" s="25">
        <f t="shared" si="2"/>
        <v>596.55874256717868</v>
      </c>
      <c r="T5" s="25">
        <f t="shared" si="2"/>
        <v>560.63892123183882</v>
      </c>
      <c r="U5" s="25">
        <f t="shared" si="2"/>
        <v>570.18008851005425</v>
      </c>
      <c r="V5" s="25">
        <f t="shared" si="2"/>
        <v>334.63761494089891</v>
      </c>
      <c r="W5" s="25">
        <f t="shared" si="2"/>
        <v>287.75684179529077</v>
      </c>
      <c r="Y5" s="23" t="s">
        <v>20</v>
      </c>
      <c r="Z5" s="24" t="s">
        <v>10</v>
      </c>
    </row>
    <row r="6" spans="1:72">
      <c r="A6" s="19"/>
      <c r="B6" s="16" t="s">
        <v>5</v>
      </c>
      <c r="C6" s="18">
        <v>680</v>
      </c>
      <c r="D6" s="4">
        <v>40294</v>
      </c>
      <c r="E6" s="4">
        <v>39845</v>
      </c>
      <c r="F6" s="5">
        <v>37899</v>
      </c>
      <c r="G6" s="5">
        <v>37779</v>
      </c>
      <c r="H6" s="5">
        <v>35006</v>
      </c>
      <c r="I6" s="5">
        <v>33420</v>
      </c>
      <c r="J6" s="6">
        <v>32465</v>
      </c>
      <c r="K6" s="6">
        <v>32371</v>
      </c>
      <c r="L6" s="18">
        <v>490</v>
      </c>
      <c r="N6" s="23"/>
      <c r="O6" s="24"/>
      <c r="P6" s="25">
        <f t="shared" ref="P6:P10" si="3">STDEV(D6,D16,D26)</f>
        <v>299.32089803420007</v>
      </c>
      <c r="Q6" s="25">
        <f t="shared" ref="Q6:Q10" si="4">STDEV(E6,E16,E26)</f>
        <v>453.51405711399951</v>
      </c>
      <c r="R6" s="25">
        <f t="shared" ref="R6:R10" si="5">STDEV(F6,F16,F26)</f>
        <v>474.26047695332994</v>
      </c>
      <c r="S6" s="25">
        <f t="shared" ref="S6:S10" si="6">STDEV(G6,G16,G26)</f>
        <v>365.69249377038079</v>
      </c>
      <c r="T6" s="25">
        <f t="shared" ref="T6:T10" si="7">STDEV(H6,H16,H26)</f>
        <v>141.59919962109015</v>
      </c>
      <c r="U6" s="25">
        <f t="shared" ref="U6:U10" si="8">STDEV(I6,I16,I26)</f>
        <v>324.30592552917273</v>
      </c>
      <c r="V6" s="25">
        <f t="shared" ref="V6:V10" si="9">STDEV(J6,J16,J26)</f>
        <v>200.73116349984124</v>
      </c>
      <c r="W6" s="25">
        <f t="shared" ref="W6:W10" si="10">STDEV(K6,K16,K26)</f>
        <v>592.41230011988557</v>
      </c>
      <c r="Y6" s="23"/>
      <c r="Z6" s="24"/>
      <c r="AA6" s="25">
        <f t="shared" ref="AA6:AH6" si="11">STDEV(P15:P17)</f>
        <v>160.00567119578861</v>
      </c>
      <c r="AB6" s="25">
        <f t="shared" si="11"/>
        <v>124.76748745536868</v>
      </c>
      <c r="AC6" s="25">
        <f t="shared" si="11"/>
        <v>378.86824642367048</v>
      </c>
      <c r="AD6" s="25">
        <f t="shared" si="11"/>
        <v>381.62246226303915</v>
      </c>
      <c r="AE6" s="25">
        <f t="shared" si="11"/>
        <v>278.64759371198994</v>
      </c>
      <c r="AF6" s="25">
        <f t="shared" si="11"/>
        <v>260.56185730356407</v>
      </c>
      <c r="AG6" s="25">
        <f t="shared" si="11"/>
        <v>103.87082433555636</v>
      </c>
      <c r="AH6" s="25">
        <f t="shared" si="11"/>
        <v>315.52008799112343</v>
      </c>
      <c r="AJ6" s="25"/>
      <c r="AK6" s="25"/>
    </row>
    <row r="7" spans="1:72">
      <c r="A7" s="19"/>
      <c r="B7" s="16" t="s">
        <v>4</v>
      </c>
      <c r="C7" s="18">
        <v>669</v>
      </c>
      <c r="D7" s="4">
        <v>40270</v>
      </c>
      <c r="E7" s="4">
        <v>39951</v>
      </c>
      <c r="F7" s="4">
        <v>39131</v>
      </c>
      <c r="G7" s="5">
        <v>36755</v>
      </c>
      <c r="H7" s="5">
        <v>35593</v>
      </c>
      <c r="I7" s="5">
        <v>33997</v>
      </c>
      <c r="J7" s="6">
        <v>32719</v>
      </c>
      <c r="K7" s="6">
        <v>31872</v>
      </c>
      <c r="L7" s="18">
        <v>441</v>
      </c>
      <c r="N7" s="23"/>
      <c r="O7" s="24"/>
      <c r="P7" s="25">
        <f t="shared" si="3"/>
        <v>233.53015508352092</v>
      </c>
      <c r="Q7" s="25">
        <f t="shared" si="4"/>
        <v>554.3437561657928</v>
      </c>
      <c r="R7" s="25">
        <f t="shared" si="5"/>
        <v>671.57005095025897</v>
      </c>
      <c r="S7" s="25">
        <f t="shared" si="6"/>
        <v>83.512474118141981</v>
      </c>
      <c r="T7" s="25">
        <f t="shared" si="7"/>
        <v>587.75533458517702</v>
      </c>
      <c r="U7" s="25">
        <f t="shared" si="8"/>
        <v>367.50011337866732</v>
      </c>
      <c r="V7" s="25">
        <f t="shared" si="9"/>
        <v>304.97376936385859</v>
      </c>
      <c r="W7" s="25">
        <f t="shared" si="10"/>
        <v>425.14154505685906</v>
      </c>
      <c r="Y7" s="23"/>
      <c r="Z7" s="24"/>
    </row>
    <row r="8" spans="1:72">
      <c r="A8" s="19" t="s">
        <v>9</v>
      </c>
      <c r="B8" s="16" t="s">
        <v>3</v>
      </c>
      <c r="C8" s="18">
        <v>553</v>
      </c>
      <c r="D8" s="4">
        <v>39981</v>
      </c>
      <c r="E8" s="7"/>
      <c r="F8" s="4">
        <v>39049</v>
      </c>
      <c r="G8" s="5">
        <v>38387</v>
      </c>
      <c r="H8" s="5">
        <v>36467</v>
      </c>
      <c r="I8" s="5">
        <v>34935</v>
      </c>
      <c r="J8" s="6">
        <v>32638</v>
      </c>
      <c r="K8" s="6">
        <v>32375</v>
      </c>
      <c r="L8" s="18">
        <v>473</v>
      </c>
      <c r="N8" s="23"/>
      <c r="O8" s="24" t="s">
        <v>9</v>
      </c>
      <c r="P8" s="25">
        <f t="shared" si="3"/>
        <v>342.60229615887476</v>
      </c>
      <c r="Q8" s="25" t="e">
        <f t="shared" si="4"/>
        <v>#DIV/0!</v>
      </c>
      <c r="R8" s="25">
        <f t="shared" si="5"/>
        <v>501.5100530730499</v>
      </c>
      <c r="S8" s="25">
        <f t="shared" si="6"/>
        <v>634.95222917423746</v>
      </c>
      <c r="T8" s="25">
        <f t="shared" si="7"/>
        <v>641.40808642652246</v>
      </c>
      <c r="U8" s="25">
        <f t="shared" si="8"/>
        <v>401.59971779538557</v>
      </c>
      <c r="V8" s="25">
        <f t="shared" si="9"/>
        <v>215.92668508855809</v>
      </c>
      <c r="W8" s="25">
        <f t="shared" si="10"/>
        <v>316.84223203354696</v>
      </c>
      <c r="Y8" s="23"/>
      <c r="Z8" s="24" t="s">
        <v>9</v>
      </c>
    </row>
    <row r="9" spans="1:72">
      <c r="A9" s="19"/>
      <c r="B9" s="16" t="s">
        <v>2</v>
      </c>
      <c r="C9" s="18">
        <v>698</v>
      </c>
      <c r="D9" s="4">
        <v>40441</v>
      </c>
      <c r="E9" s="4">
        <v>39252</v>
      </c>
      <c r="F9" s="4">
        <v>39057</v>
      </c>
      <c r="G9" s="4">
        <v>38685</v>
      </c>
      <c r="H9" s="5">
        <v>37300</v>
      </c>
      <c r="I9" s="5">
        <v>35009</v>
      </c>
      <c r="J9" s="5">
        <v>33128</v>
      </c>
      <c r="K9" s="6">
        <v>32361</v>
      </c>
      <c r="L9" s="18">
        <v>510</v>
      </c>
      <c r="N9" s="23"/>
      <c r="O9" s="24"/>
      <c r="P9" s="25">
        <f t="shared" si="3"/>
        <v>401.73125345185679</v>
      </c>
      <c r="Q9" s="25">
        <f t="shared" si="4"/>
        <v>423.11030870605521</v>
      </c>
      <c r="R9" s="25">
        <f t="shared" si="5"/>
        <v>516.48265540416105</v>
      </c>
      <c r="S9" s="25">
        <f t="shared" si="6"/>
        <v>817.7813481202254</v>
      </c>
      <c r="T9" s="25">
        <f t="shared" si="7"/>
        <v>312.58278903356148</v>
      </c>
      <c r="U9" s="25">
        <f t="shared" si="8"/>
        <v>476.13583496029082</v>
      </c>
      <c r="V9" s="25">
        <f t="shared" si="9"/>
        <v>428.74973275015969</v>
      </c>
      <c r="W9" s="25">
        <f t="shared" si="10"/>
        <v>586.36621094102384</v>
      </c>
      <c r="Y9" s="23"/>
      <c r="Z9" s="24"/>
      <c r="AA9" s="25">
        <f t="shared" ref="AA9:AH9" si="12">STDEV(P18:P20)</f>
        <v>428.73979849649464</v>
      </c>
      <c r="AB9" s="25" t="e">
        <f t="shared" si="12"/>
        <v>#DIV/0!</v>
      </c>
      <c r="AC9" s="25">
        <f t="shared" si="12"/>
        <v>223.55320851429488</v>
      </c>
      <c r="AD9" s="25">
        <f t="shared" si="12"/>
        <v>60.2522475376092</v>
      </c>
      <c r="AE9" s="25">
        <f t="shared" si="12"/>
        <v>380.18299687270536</v>
      </c>
      <c r="AF9" s="25">
        <f t="shared" si="12"/>
        <v>177.94329100815904</v>
      </c>
      <c r="AG9" s="25">
        <f t="shared" si="12"/>
        <v>108.47955943317</v>
      </c>
      <c r="AH9" s="25">
        <f t="shared" si="12"/>
        <v>112.1568016134033</v>
      </c>
      <c r="AJ9" s="25"/>
      <c r="AK9" s="25"/>
    </row>
    <row r="10" spans="1:72">
      <c r="A10" s="19"/>
      <c r="B10" s="16" t="s">
        <v>1</v>
      </c>
      <c r="C10" s="18">
        <v>594</v>
      </c>
      <c r="D10" s="4">
        <v>40137</v>
      </c>
      <c r="E10" s="4">
        <v>39427</v>
      </c>
      <c r="F10" s="5">
        <v>38111</v>
      </c>
      <c r="G10" s="5">
        <v>38060</v>
      </c>
      <c r="H10" s="5">
        <v>36422</v>
      </c>
      <c r="I10" s="5">
        <v>35044</v>
      </c>
      <c r="J10" s="6">
        <v>32476</v>
      </c>
      <c r="K10" s="6">
        <v>32135</v>
      </c>
      <c r="L10" s="18">
        <v>496</v>
      </c>
      <c r="N10" s="23"/>
      <c r="O10" s="24"/>
      <c r="P10" s="25">
        <f t="shared" si="3"/>
        <v>826.76417435687188</v>
      </c>
      <c r="Q10" s="25">
        <f t="shared" si="4"/>
        <v>531.70699951508379</v>
      </c>
      <c r="R10" s="25">
        <f t="shared" si="5"/>
        <v>99.082457243113097</v>
      </c>
      <c r="S10" s="25">
        <f t="shared" si="6"/>
        <v>356.78051142590925</v>
      </c>
      <c r="T10" s="25">
        <f t="shared" si="7"/>
        <v>168.71672511441577</v>
      </c>
      <c r="U10" s="25">
        <f t="shared" si="8"/>
        <v>672.30424660268216</v>
      </c>
      <c r="V10" s="25">
        <f t="shared" si="9"/>
        <v>225.64647866371266</v>
      </c>
      <c r="W10" s="25">
        <f t="shared" si="10"/>
        <v>241.50845395831038</v>
      </c>
      <c r="Y10" s="23"/>
      <c r="Z10" s="24"/>
      <c r="BO10" s="26"/>
      <c r="BP10" s="27"/>
      <c r="BQ10" s="27"/>
    </row>
    <row r="11" spans="1:72">
      <c r="B11" s="16" t="s">
        <v>0</v>
      </c>
      <c r="C11" s="18">
        <v>504</v>
      </c>
      <c r="D11" s="18">
        <v>490</v>
      </c>
      <c r="E11" s="18">
        <v>558</v>
      </c>
      <c r="F11" s="18">
        <v>549</v>
      </c>
      <c r="G11" s="18">
        <v>541</v>
      </c>
      <c r="H11" s="18">
        <v>452</v>
      </c>
      <c r="I11" s="18">
        <v>534</v>
      </c>
      <c r="J11" s="18">
        <v>486</v>
      </c>
      <c r="K11" s="18">
        <v>505</v>
      </c>
      <c r="L11" s="18">
        <v>564</v>
      </c>
      <c r="BO11" s="26"/>
      <c r="BP11" s="28" t="s">
        <v>21</v>
      </c>
      <c r="BQ11" s="28" t="s">
        <v>22</v>
      </c>
    </row>
    <row r="12" spans="1:72">
      <c r="BO12" s="29" t="s">
        <v>23</v>
      </c>
      <c r="BP12" s="30">
        <v>11.3</v>
      </c>
      <c r="BQ12" s="30">
        <v>19.940000000000001</v>
      </c>
    </row>
    <row r="13" spans="1:72" ht="15.75" thickBot="1">
      <c r="B13" s="15"/>
      <c r="C13" s="16">
        <v>1</v>
      </c>
      <c r="D13" s="16">
        <v>2</v>
      </c>
      <c r="E13" s="16">
        <v>3</v>
      </c>
      <c r="F13" s="16">
        <v>4</v>
      </c>
      <c r="G13" s="16">
        <v>5</v>
      </c>
      <c r="H13" s="16">
        <v>6</v>
      </c>
      <c r="I13" s="16">
        <v>7</v>
      </c>
      <c r="J13" s="16">
        <v>8</v>
      </c>
      <c r="K13" s="16">
        <v>9</v>
      </c>
      <c r="L13" s="16">
        <v>10</v>
      </c>
      <c r="BO13" s="26" t="s">
        <v>24</v>
      </c>
      <c r="BP13" s="33">
        <f>BP12/BQ12</f>
        <v>0.56670010030090268</v>
      </c>
      <c r="BQ13" s="33"/>
    </row>
    <row r="14" spans="1:72">
      <c r="B14" s="16" t="s">
        <v>7</v>
      </c>
      <c r="C14" s="18">
        <v>501</v>
      </c>
      <c r="D14" s="18">
        <v>492</v>
      </c>
      <c r="E14" s="18">
        <v>443</v>
      </c>
      <c r="F14" s="18">
        <v>536</v>
      </c>
      <c r="G14" s="18">
        <v>512</v>
      </c>
      <c r="H14" s="18">
        <v>520</v>
      </c>
      <c r="I14" s="18">
        <v>580</v>
      </c>
      <c r="J14" s="18">
        <v>537</v>
      </c>
      <c r="K14" s="18">
        <v>429</v>
      </c>
      <c r="L14" s="18">
        <v>523</v>
      </c>
      <c r="O14" s="34" t="s">
        <v>17</v>
      </c>
      <c r="P14" s="35">
        <v>0</v>
      </c>
      <c r="Q14" s="35">
        <f t="shared" ref="Q14:V14" si="13">R14/2.5</f>
        <v>1.024</v>
      </c>
      <c r="R14" s="35">
        <f t="shared" si="13"/>
        <v>2.56</v>
      </c>
      <c r="S14" s="35">
        <f t="shared" si="13"/>
        <v>6.4</v>
      </c>
      <c r="T14" s="35">
        <f t="shared" si="13"/>
        <v>16</v>
      </c>
      <c r="U14" s="35">
        <f t="shared" si="13"/>
        <v>40</v>
      </c>
      <c r="V14" s="35">
        <f t="shared" si="13"/>
        <v>100</v>
      </c>
      <c r="W14" s="36">
        <v>250</v>
      </c>
      <c r="Z14" s="11" t="s">
        <v>17</v>
      </c>
      <c r="AA14" s="12">
        <v>0</v>
      </c>
      <c r="AB14" s="12">
        <f t="shared" ref="AB14:AG14" si="14">AC14/2.5</f>
        <v>1.024</v>
      </c>
      <c r="AC14" s="12">
        <f t="shared" si="14"/>
        <v>2.56</v>
      </c>
      <c r="AD14" s="12">
        <f t="shared" si="14"/>
        <v>6.4</v>
      </c>
      <c r="AE14" s="12">
        <f t="shared" si="14"/>
        <v>16</v>
      </c>
      <c r="AF14" s="12">
        <f t="shared" si="14"/>
        <v>40</v>
      </c>
      <c r="AG14" s="12">
        <f t="shared" si="14"/>
        <v>100</v>
      </c>
      <c r="AH14" s="12">
        <v>250</v>
      </c>
      <c r="AK14" s="34" t="s">
        <v>17</v>
      </c>
      <c r="AL14" s="35">
        <v>0</v>
      </c>
      <c r="AM14" s="35">
        <f t="shared" ref="AM14:AR14" si="15">AN14/2.5</f>
        <v>1.024</v>
      </c>
      <c r="AN14" s="35">
        <f t="shared" si="15"/>
        <v>2.56</v>
      </c>
      <c r="AO14" s="35">
        <f t="shared" si="15"/>
        <v>6.4</v>
      </c>
      <c r="AP14" s="35">
        <f t="shared" si="15"/>
        <v>16</v>
      </c>
      <c r="AQ14" s="35">
        <f t="shared" si="15"/>
        <v>40</v>
      </c>
      <c r="AR14" s="35">
        <f t="shared" si="15"/>
        <v>100</v>
      </c>
      <c r="AS14" s="36">
        <v>250</v>
      </c>
      <c r="AV14" s="34" t="s">
        <v>17</v>
      </c>
      <c r="AW14" s="35">
        <f t="shared" ref="AW14:BB14" si="16">AX14/2.5</f>
        <v>1.024</v>
      </c>
      <c r="AX14" s="35">
        <f t="shared" si="16"/>
        <v>2.56</v>
      </c>
      <c r="AY14" s="35">
        <f t="shared" si="16"/>
        <v>6.4</v>
      </c>
      <c r="AZ14" s="35">
        <f t="shared" si="16"/>
        <v>16</v>
      </c>
      <c r="BA14" s="35">
        <f t="shared" si="16"/>
        <v>40</v>
      </c>
      <c r="BB14" s="35">
        <f t="shared" si="16"/>
        <v>100</v>
      </c>
      <c r="BC14" s="36">
        <v>250</v>
      </c>
      <c r="BF14" s="34" t="s">
        <v>17</v>
      </c>
      <c r="BG14" s="35">
        <f t="shared" ref="BG14:BL14" si="17">BH14/2.5</f>
        <v>1.024</v>
      </c>
      <c r="BH14" s="35">
        <f t="shared" si="17"/>
        <v>2.56</v>
      </c>
      <c r="BI14" s="35">
        <f t="shared" si="17"/>
        <v>6.4</v>
      </c>
      <c r="BJ14" s="35">
        <f t="shared" si="17"/>
        <v>16</v>
      </c>
      <c r="BK14" s="35">
        <f t="shared" si="17"/>
        <v>40</v>
      </c>
      <c r="BL14" s="35">
        <f t="shared" si="17"/>
        <v>100</v>
      </c>
      <c r="BM14" s="36">
        <v>250</v>
      </c>
    </row>
    <row r="15" spans="1:72">
      <c r="A15" s="19" t="s">
        <v>10</v>
      </c>
      <c r="B15" s="16" t="s">
        <v>6</v>
      </c>
      <c r="C15" s="18">
        <v>493</v>
      </c>
      <c r="D15" s="4">
        <v>39669</v>
      </c>
      <c r="E15" s="4">
        <v>39190</v>
      </c>
      <c r="F15" s="4">
        <v>38047</v>
      </c>
      <c r="G15" s="5">
        <v>36297</v>
      </c>
      <c r="H15" s="5">
        <v>34152</v>
      </c>
      <c r="I15" s="5">
        <v>32609</v>
      </c>
      <c r="J15" s="5">
        <v>31983</v>
      </c>
      <c r="K15" s="6">
        <v>30989</v>
      </c>
      <c r="L15" s="18">
        <v>450</v>
      </c>
      <c r="N15" s="37" t="s">
        <v>8</v>
      </c>
      <c r="O15" s="38" t="s">
        <v>10</v>
      </c>
      <c r="P15" s="39">
        <f>AVERAGE(D5,D15,D25)</f>
        <v>39958</v>
      </c>
      <c r="Q15" s="39">
        <f t="shared" ref="Q15:W15" si="18">AVERAGE(E5,E15,E25)</f>
        <v>39121.333333333336</v>
      </c>
      <c r="R15" s="39">
        <f t="shared" si="18"/>
        <v>38619.666666666664</v>
      </c>
      <c r="S15" s="39">
        <f t="shared" si="18"/>
        <v>36730.666666666664</v>
      </c>
      <c r="T15" s="39">
        <f t="shared" si="18"/>
        <v>34596</v>
      </c>
      <c r="U15" s="39">
        <f t="shared" si="18"/>
        <v>33261.666666666664</v>
      </c>
      <c r="V15" s="39">
        <f t="shared" si="18"/>
        <v>32182.666666666668</v>
      </c>
      <c r="W15" s="39">
        <f t="shared" si="18"/>
        <v>31199</v>
      </c>
      <c r="Y15" s="41" t="s">
        <v>8</v>
      </c>
      <c r="Z15" s="24" t="s">
        <v>10</v>
      </c>
      <c r="AA15" s="11"/>
      <c r="AB15" s="11"/>
      <c r="AC15" s="11"/>
      <c r="AD15" s="11"/>
      <c r="AE15" s="11"/>
      <c r="AF15" s="11"/>
      <c r="AG15" s="11"/>
      <c r="AH15" s="11"/>
      <c r="AJ15" s="42" t="s">
        <v>25</v>
      </c>
      <c r="AK15" s="38" t="s">
        <v>10</v>
      </c>
      <c r="AL15" s="25">
        <f>P15-31488</f>
        <v>8470</v>
      </c>
      <c r="AM15" s="25">
        <f t="shared" ref="AM15:AS15" si="19">Q15-31488</f>
        <v>7633.3333333333358</v>
      </c>
      <c r="AN15" s="25">
        <f t="shared" si="19"/>
        <v>7131.6666666666642</v>
      </c>
      <c r="AO15" s="25">
        <f t="shared" si="19"/>
        <v>5242.6666666666642</v>
      </c>
      <c r="AP15" s="25">
        <f t="shared" si="19"/>
        <v>3108</v>
      </c>
      <c r="AQ15" s="25">
        <f t="shared" si="19"/>
        <v>1773.6666666666642</v>
      </c>
      <c r="AR15" s="25">
        <f t="shared" si="19"/>
        <v>694.66666666666788</v>
      </c>
      <c r="AS15" s="25">
        <f t="shared" si="19"/>
        <v>-289</v>
      </c>
      <c r="AU15" s="42" t="s">
        <v>26</v>
      </c>
      <c r="AV15" s="38" t="s">
        <v>10</v>
      </c>
      <c r="AW15" s="57">
        <f>AM15/8395</f>
        <v>0.9092713917014098</v>
      </c>
      <c r="AX15" s="57">
        <f t="shared" ref="AX15:BC15" si="20">AN15/8395</f>
        <v>0.84951359936470094</v>
      </c>
      <c r="AY15" s="57">
        <f t="shared" si="20"/>
        <v>0.62449870954933462</v>
      </c>
      <c r="AZ15" s="57">
        <f t="shared" si="20"/>
        <v>0.37022036926742108</v>
      </c>
      <c r="BA15" s="57">
        <f t="shared" si="20"/>
        <v>0.2112765535040696</v>
      </c>
      <c r="BB15" s="57">
        <f t="shared" si="20"/>
        <v>8.2747667262259419E-2</v>
      </c>
      <c r="BC15" s="57">
        <f t="shared" si="20"/>
        <v>-3.4425253126861226E-2</v>
      </c>
      <c r="BE15" s="42" t="s">
        <v>27</v>
      </c>
      <c r="BF15" s="38" t="s">
        <v>10</v>
      </c>
      <c r="BG15" s="57">
        <f t="shared" ref="BG15:BM20" si="21">1-AW15</f>
        <v>9.0728608298590196E-2</v>
      </c>
      <c r="BH15" s="57">
        <f t="shared" si="21"/>
        <v>0.15048640063529906</v>
      </c>
      <c r="BI15" s="57">
        <f t="shared" si="21"/>
        <v>0.37550129045066538</v>
      </c>
      <c r="BJ15" s="57">
        <f t="shared" si="21"/>
        <v>0.62977963073257892</v>
      </c>
      <c r="BK15" s="57">
        <f t="shared" si="21"/>
        <v>0.7887234464959304</v>
      </c>
      <c r="BL15" s="57">
        <f t="shared" si="21"/>
        <v>0.91725233273774054</v>
      </c>
      <c r="BM15" s="57">
        <f t="shared" si="21"/>
        <v>1.0344252531268612</v>
      </c>
    </row>
    <row r="16" spans="1:72">
      <c r="A16" s="19"/>
      <c r="B16" s="16" t="s">
        <v>5</v>
      </c>
      <c r="C16" s="18">
        <v>488</v>
      </c>
      <c r="D16" s="4">
        <v>40569</v>
      </c>
      <c r="E16" s="4">
        <v>38950</v>
      </c>
      <c r="F16" s="4">
        <v>37472</v>
      </c>
      <c r="G16" s="4">
        <v>37275</v>
      </c>
      <c r="H16" s="5">
        <v>35116</v>
      </c>
      <c r="I16" s="5">
        <v>33179</v>
      </c>
      <c r="J16" s="5">
        <v>32432</v>
      </c>
      <c r="K16" s="5">
        <v>31908</v>
      </c>
      <c r="L16" s="18">
        <v>488</v>
      </c>
      <c r="N16" s="37"/>
      <c r="O16" s="38"/>
      <c r="P16" s="39">
        <f t="shared" ref="P16:P20" si="22">AVERAGE(D6,D16,D26)</f>
        <v>40278</v>
      </c>
      <c r="Q16" s="39">
        <f t="shared" ref="Q16:Q20" si="23">AVERAGE(E6,E16,E26)</f>
        <v>39355</v>
      </c>
      <c r="R16" s="39">
        <f t="shared" ref="R16:R20" si="24">AVERAGE(F6,F16,F26)</f>
        <v>37930</v>
      </c>
      <c r="S16" s="39">
        <f t="shared" ref="S16:S20" si="25">AVERAGE(G6,G16,G26)</f>
        <v>37374</v>
      </c>
      <c r="T16" s="39">
        <f t="shared" ref="T16:T20" si="26">AVERAGE(H6,H16,H26)</f>
        <v>35136.333333333336</v>
      </c>
      <c r="U16" s="39">
        <f t="shared" ref="U16:U20" si="27">AVERAGE(I6,I16,I26)</f>
        <v>33125.666666666664</v>
      </c>
      <c r="V16" s="39">
        <f t="shared" ref="V16:V20" si="28">AVERAGE(J6,J16,J26)</f>
        <v>32333</v>
      </c>
      <c r="W16" s="39">
        <f t="shared" ref="W16:W20" si="29">AVERAGE(K6,K16,K26)</f>
        <v>31824.666666666668</v>
      </c>
      <c r="Y16" s="41"/>
      <c r="Z16" s="24"/>
      <c r="AA16" s="39">
        <f t="shared" ref="AA16:AH16" si="30">AVERAGE(P15:P17)</f>
        <v>40117.222222222219</v>
      </c>
      <c r="AB16" s="39">
        <f t="shared" si="30"/>
        <v>39263.444444444445</v>
      </c>
      <c r="AC16" s="39">
        <f t="shared" si="30"/>
        <v>38365.444444444438</v>
      </c>
      <c r="AD16" s="39">
        <f t="shared" si="30"/>
        <v>36933.777777777774</v>
      </c>
      <c r="AE16" s="39">
        <f t="shared" si="30"/>
        <v>34905.555555555562</v>
      </c>
      <c r="AF16" s="39">
        <f t="shared" si="30"/>
        <v>33338.888888888883</v>
      </c>
      <c r="AG16" s="39">
        <f t="shared" si="30"/>
        <v>32299.222222222223</v>
      </c>
      <c r="AH16" s="44">
        <f t="shared" si="30"/>
        <v>31488.111111111113</v>
      </c>
      <c r="AJ16" s="42"/>
      <c r="AK16" s="38"/>
      <c r="AL16" s="25">
        <f t="shared" ref="AL16:AL20" si="31">P16-31488</f>
        <v>8790</v>
      </c>
      <c r="AM16" s="25">
        <f t="shared" ref="AM16:AM20" si="32">Q16-31488</f>
        <v>7867</v>
      </c>
      <c r="AN16" s="25">
        <f t="shared" ref="AN16:AN20" si="33">R16-31488</f>
        <v>6442</v>
      </c>
      <c r="AO16" s="25">
        <f t="shared" ref="AO16:AO20" si="34">S16-31488</f>
        <v>5886</v>
      </c>
      <c r="AP16" s="25">
        <f t="shared" ref="AP16:AP20" si="35">T16-31488</f>
        <v>3648.3333333333358</v>
      </c>
      <c r="AQ16" s="25">
        <f t="shared" ref="AQ16:AQ20" si="36">U16-31488</f>
        <v>1637.6666666666642</v>
      </c>
      <c r="AR16" s="25">
        <f t="shared" ref="AR16:AR20" si="37">V16-31488</f>
        <v>845</v>
      </c>
      <c r="AS16" s="25">
        <f t="shared" ref="AS16:AS20" si="38">W16-31488</f>
        <v>336.66666666666788</v>
      </c>
      <c r="AU16" s="42"/>
      <c r="AV16" s="38"/>
      <c r="AW16" s="57">
        <f t="shared" ref="AW16:AW20" si="39">AM16/8395</f>
        <v>0.93710541989279328</v>
      </c>
      <c r="AX16" s="57">
        <f t="shared" ref="AX16:AX20" si="40">AN16/8395</f>
        <v>0.76736152471709351</v>
      </c>
      <c r="AY16" s="57">
        <f t="shared" ref="AY16:AY20" si="41">AO16/8395</f>
        <v>0.70113162596783796</v>
      </c>
      <c r="AZ16" s="57">
        <f t="shared" ref="AZ16:AZ20" si="42">AP16/8395</f>
        <v>0.43458407782410191</v>
      </c>
      <c r="BA16" s="57">
        <f t="shared" ref="BA16:BA20" si="43">AQ16/8395</f>
        <v>0.19507643438554667</v>
      </c>
      <c r="BB16" s="57">
        <f t="shared" ref="BB16:BB20" si="44">AR16/8395</f>
        <v>0.10065515187611673</v>
      </c>
      <c r="BC16" s="57">
        <f t="shared" ref="BC16:BC20" si="45">AS16/8395</f>
        <v>4.0103236053206419E-2</v>
      </c>
      <c r="BE16" s="42"/>
      <c r="BF16" s="38"/>
      <c r="BG16" s="57">
        <f t="shared" si="21"/>
        <v>6.2894580107206721E-2</v>
      </c>
      <c r="BH16" s="57">
        <f t="shared" si="21"/>
        <v>0.23263847528290649</v>
      </c>
      <c r="BI16" s="57">
        <f t="shared" si="21"/>
        <v>0.29886837403216204</v>
      </c>
      <c r="BJ16" s="57">
        <f t="shared" si="21"/>
        <v>0.56541592217589809</v>
      </c>
      <c r="BK16" s="57">
        <f t="shared" si="21"/>
        <v>0.80492356561445333</v>
      </c>
      <c r="BL16" s="57">
        <f t="shared" si="21"/>
        <v>0.89934484812388327</v>
      </c>
      <c r="BM16" s="57">
        <f t="shared" si="21"/>
        <v>0.95989676394679357</v>
      </c>
    </row>
    <row r="17" spans="1:65">
      <c r="A17" s="19"/>
      <c r="B17" s="16" t="s">
        <v>4</v>
      </c>
      <c r="C17" s="18">
        <v>510</v>
      </c>
      <c r="D17" s="4">
        <v>40230</v>
      </c>
      <c r="E17" s="4">
        <v>39050</v>
      </c>
      <c r="F17" s="4">
        <v>37813</v>
      </c>
      <c r="G17" s="5">
        <v>36734</v>
      </c>
      <c r="H17" s="5">
        <v>34940</v>
      </c>
      <c r="I17" s="5">
        <v>33629</v>
      </c>
      <c r="J17" s="5">
        <v>32302</v>
      </c>
      <c r="K17" s="6">
        <v>31428</v>
      </c>
      <c r="L17" s="18">
        <v>458</v>
      </c>
      <c r="N17" s="37"/>
      <c r="O17" s="38"/>
      <c r="P17" s="39">
        <f t="shared" si="22"/>
        <v>40115.666666666664</v>
      </c>
      <c r="Q17" s="39">
        <f t="shared" si="23"/>
        <v>39314</v>
      </c>
      <c r="R17" s="39">
        <f t="shared" si="24"/>
        <v>38546.666666666664</v>
      </c>
      <c r="S17" s="39">
        <f t="shared" si="25"/>
        <v>36696.666666666664</v>
      </c>
      <c r="T17" s="39">
        <f t="shared" si="26"/>
        <v>34984.333333333336</v>
      </c>
      <c r="U17" s="39">
        <f t="shared" si="27"/>
        <v>33629.333333333336</v>
      </c>
      <c r="V17" s="39">
        <f t="shared" si="28"/>
        <v>32382</v>
      </c>
      <c r="W17" s="39">
        <f t="shared" si="29"/>
        <v>31440.666666666668</v>
      </c>
      <c r="Y17" s="41"/>
      <c r="Z17" s="24"/>
      <c r="AA17" s="11"/>
      <c r="AB17" s="11"/>
      <c r="AC17" s="11"/>
      <c r="AD17" s="11"/>
      <c r="AE17" s="11"/>
      <c r="AF17" s="11"/>
      <c r="AG17" s="11"/>
      <c r="AH17" s="11"/>
      <c r="AJ17" s="42"/>
      <c r="AK17" s="38"/>
      <c r="AL17" s="25">
        <f t="shared" si="31"/>
        <v>8627.6666666666642</v>
      </c>
      <c r="AM17" s="25">
        <f t="shared" si="32"/>
        <v>7826</v>
      </c>
      <c r="AN17" s="25">
        <f t="shared" si="33"/>
        <v>7058.6666666666642</v>
      </c>
      <c r="AO17" s="25">
        <f t="shared" si="34"/>
        <v>5208.6666666666642</v>
      </c>
      <c r="AP17" s="25">
        <f t="shared" si="35"/>
        <v>3496.3333333333358</v>
      </c>
      <c r="AQ17" s="25">
        <f t="shared" si="36"/>
        <v>2141.3333333333358</v>
      </c>
      <c r="AR17" s="25">
        <f t="shared" si="37"/>
        <v>894</v>
      </c>
      <c r="AS17" s="25">
        <f t="shared" si="38"/>
        <v>-47.333333333332121</v>
      </c>
      <c r="AU17" s="42"/>
      <c r="AV17" s="38"/>
      <c r="AW17" s="57">
        <f t="shared" si="39"/>
        <v>0.93222156045265037</v>
      </c>
      <c r="AX17" s="57">
        <f t="shared" si="40"/>
        <v>0.84081794719078784</v>
      </c>
      <c r="AY17" s="57">
        <f t="shared" si="41"/>
        <v>0.62044867976970386</v>
      </c>
      <c r="AZ17" s="57">
        <f t="shared" si="42"/>
        <v>0.41647806233869394</v>
      </c>
      <c r="BA17" s="57">
        <f t="shared" si="43"/>
        <v>0.25507246376811621</v>
      </c>
      <c r="BB17" s="57">
        <f t="shared" si="44"/>
        <v>0.10649195949970221</v>
      </c>
      <c r="BC17" s="57">
        <f t="shared" si="45"/>
        <v>-5.6382767520347966E-3</v>
      </c>
      <c r="BE17" s="42"/>
      <c r="BF17" s="38"/>
      <c r="BG17" s="57">
        <f t="shared" si="21"/>
        <v>6.7778439547349634E-2</v>
      </c>
      <c r="BH17" s="57">
        <f t="shared" si="21"/>
        <v>0.15918205280921216</v>
      </c>
      <c r="BI17" s="57">
        <f t="shared" si="21"/>
        <v>0.37955132023029614</v>
      </c>
      <c r="BJ17" s="57">
        <f t="shared" si="21"/>
        <v>0.58352193766130611</v>
      </c>
      <c r="BK17" s="57">
        <f t="shared" si="21"/>
        <v>0.74492753623188379</v>
      </c>
      <c r="BL17" s="57">
        <f t="shared" si="21"/>
        <v>0.89350804050029775</v>
      </c>
      <c r="BM17" s="57">
        <f t="shared" si="21"/>
        <v>1.0056382767520349</v>
      </c>
    </row>
    <row r="18" spans="1:65">
      <c r="A18" s="19" t="s">
        <v>9</v>
      </c>
      <c r="B18" s="16" t="s">
        <v>3</v>
      </c>
      <c r="C18" s="18">
        <v>476</v>
      </c>
      <c r="D18" s="4">
        <v>39714</v>
      </c>
      <c r="E18" s="7"/>
      <c r="F18" s="4">
        <v>38046</v>
      </c>
      <c r="G18" s="4">
        <v>37446</v>
      </c>
      <c r="H18" s="5">
        <v>35495</v>
      </c>
      <c r="I18" s="5">
        <v>34174</v>
      </c>
      <c r="J18" s="5">
        <v>32830</v>
      </c>
      <c r="K18" s="5">
        <v>31742</v>
      </c>
      <c r="L18" s="18">
        <v>533</v>
      </c>
      <c r="N18" s="37"/>
      <c r="O18" s="38" t="s">
        <v>9</v>
      </c>
      <c r="P18" s="39">
        <f t="shared" si="22"/>
        <v>39665.333333333336</v>
      </c>
      <c r="Q18" s="39" t="e">
        <f t="shared" si="23"/>
        <v>#DIV/0!</v>
      </c>
      <c r="R18" s="39">
        <f t="shared" si="24"/>
        <v>38545.666666666664</v>
      </c>
      <c r="S18" s="39">
        <f t="shared" si="25"/>
        <v>37670.333333333336</v>
      </c>
      <c r="T18" s="39">
        <f t="shared" si="26"/>
        <v>36222.666666666664</v>
      </c>
      <c r="U18" s="39">
        <f t="shared" si="27"/>
        <v>34628.666666666664</v>
      </c>
      <c r="V18" s="39">
        <f t="shared" si="28"/>
        <v>32845.666666666664</v>
      </c>
      <c r="W18" s="39">
        <f t="shared" si="29"/>
        <v>32050</v>
      </c>
      <c r="Y18" s="41"/>
      <c r="Z18" s="24" t="s">
        <v>9</v>
      </c>
      <c r="AA18" s="11"/>
      <c r="AB18" s="11"/>
      <c r="AC18" s="11"/>
      <c r="AD18" s="11"/>
      <c r="AE18" s="11"/>
      <c r="AF18" s="11"/>
      <c r="AG18" s="11"/>
      <c r="AH18" s="11"/>
      <c r="AJ18" s="42"/>
      <c r="AK18" s="38" t="s">
        <v>9</v>
      </c>
      <c r="AL18" s="25">
        <f t="shared" si="31"/>
        <v>8177.3333333333358</v>
      </c>
      <c r="AM18" s="25"/>
      <c r="AN18" s="25">
        <f t="shared" si="33"/>
        <v>7057.6666666666642</v>
      </c>
      <c r="AO18" s="25">
        <f t="shared" si="34"/>
        <v>6182.3333333333358</v>
      </c>
      <c r="AP18" s="25">
        <f t="shared" si="35"/>
        <v>4734.6666666666642</v>
      </c>
      <c r="AQ18" s="25">
        <f t="shared" si="36"/>
        <v>3140.6666666666642</v>
      </c>
      <c r="AR18" s="25">
        <f t="shared" si="37"/>
        <v>1357.6666666666642</v>
      </c>
      <c r="AS18" s="25">
        <f t="shared" si="38"/>
        <v>562</v>
      </c>
      <c r="AU18" s="42"/>
      <c r="AV18" s="38" t="s">
        <v>9</v>
      </c>
      <c r="AW18" s="57"/>
      <c r="AX18" s="57">
        <f t="shared" si="40"/>
        <v>0.84069882866785761</v>
      </c>
      <c r="AY18" s="57">
        <f t="shared" si="41"/>
        <v>0.73643041492952188</v>
      </c>
      <c r="AZ18" s="57">
        <f t="shared" si="42"/>
        <v>0.56398649990073424</v>
      </c>
      <c r="BA18" s="57">
        <f t="shared" si="43"/>
        <v>0.37411157434981113</v>
      </c>
      <c r="BB18" s="57">
        <f t="shared" si="44"/>
        <v>0.16172324796505827</v>
      </c>
      <c r="BC18" s="57">
        <f t="shared" si="45"/>
        <v>6.6944609886837397E-2</v>
      </c>
      <c r="BE18" s="42"/>
      <c r="BF18" s="38" t="s">
        <v>9</v>
      </c>
      <c r="BG18" s="57"/>
      <c r="BH18" s="57">
        <f t="shared" si="21"/>
        <v>0.15930117133214239</v>
      </c>
      <c r="BI18" s="57">
        <f t="shared" si="21"/>
        <v>0.26356958507047812</v>
      </c>
      <c r="BJ18" s="57">
        <f t="shared" si="21"/>
        <v>0.43601350009926576</v>
      </c>
      <c r="BK18" s="57">
        <f t="shared" si="21"/>
        <v>0.62588842565018887</v>
      </c>
      <c r="BL18" s="57">
        <f t="shared" si="21"/>
        <v>0.83827675203494167</v>
      </c>
      <c r="BM18" s="57">
        <f t="shared" si="21"/>
        <v>0.93305539011316263</v>
      </c>
    </row>
    <row r="19" spans="1:65">
      <c r="A19" s="19"/>
      <c r="B19" s="16" t="s">
        <v>2</v>
      </c>
      <c r="C19" s="18">
        <v>501</v>
      </c>
      <c r="D19" s="4">
        <v>40123</v>
      </c>
      <c r="E19" s="4">
        <v>39493</v>
      </c>
      <c r="F19" s="4">
        <v>38735</v>
      </c>
      <c r="G19" s="4">
        <v>37558</v>
      </c>
      <c r="H19" s="5">
        <v>36708</v>
      </c>
      <c r="I19" s="5">
        <v>34143</v>
      </c>
      <c r="J19" s="5">
        <v>32605</v>
      </c>
      <c r="K19" s="5">
        <v>31985</v>
      </c>
      <c r="L19" s="18">
        <v>410</v>
      </c>
      <c r="N19" s="37"/>
      <c r="O19" s="38"/>
      <c r="P19" s="39">
        <f t="shared" si="22"/>
        <v>40069</v>
      </c>
      <c r="Q19" s="39">
        <f t="shared" si="23"/>
        <v>39138.333333333336</v>
      </c>
      <c r="R19" s="39">
        <f t="shared" si="24"/>
        <v>38612.666666666664</v>
      </c>
      <c r="S19" s="39">
        <f t="shared" si="25"/>
        <v>37779.333333333336</v>
      </c>
      <c r="T19" s="39">
        <f t="shared" si="26"/>
        <v>36946</v>
      </c>
      <c r="U19" s="39">
        <f t="shared" si="27"/>
        <v>34461.666666666664</v>
      </c>
      <c r="V19" s="39">
        <f t="shared" si="28"/>
        <v>32670.333333333332</v>
      </c>
      <c r="W19" s="39">
        <f t="shared" si="29"/>
        <v>31852.333333333332</v>
      </c>
      <c r="Y19" s="41"/>
      <c r="Z19" s="24"/>
      <c r="AA19" s="39">
        <f t="shared" ref="AA19:AH19" si="46">AVERAGE(P18:P20)</f>
        <v>39648.777777777781</v>
      </c>
      <c r="AB19" s="39" t="e">
        <f t="shared" si="46"/>
        <v>#DIV/0!</v>
      </c>
      <c r="AC19" s="39">
        <f t="shared" si="46"/>
        <v>38451.555555555555</v>
      </c>
      <c r="AD19" s="39">
        <f t="shared" si="46"/>
        <v>37710</v>
      </c>
      <c r="AE19" s="39">
        <f t="shared" si="46"/>
        <v>36516.666666666664</v>
      </c>
      <c r="AF19" s="39">
        <f t="shared" si="46"/>
        <v>34454.444444444445</v>
      </c>
      <c r="AG19" s="39">
        <f t="shared" si="46"/>
        <v>32721.111111111109</v>
      </c>
      <c r="AH19" s="53">
        <f t="shared" si="46"/>
        <v>31920.555555555551</v>
      </c>
      <c r="AJ19" s="42"/>
      <c r="AK19" s="38"/>
      <c r="AL19" s="25">
        <f t="shared" si="31"/>
        <v>8581</v>
      </c>
      <c r="AM19" s="25">
        <f t="shared" si="32"/>
        <v>7650.3333333333358</v>
      </c>
      <c r="AN19" s="25">
        <f t="shared" si="33"/>
        <v>7124.6666666666642</v>
      </c>
      <c r="AO19" s="25">
        <f t="shared" si="34"/>
        <v>6291.3333333333358</v>
      </c>
      <c r="AP19" s="25">
        <f t="shared" si="35"/>
        <v>5458</v>
      </c>
      <c r="AQ19" s="25">
        <f t="shared" si="36"/>
        <v>2973.6666666666642</v>
      </c>
      <c r="AR19" s="25">
        <f t="shared" si="37"/>
        <v>1182.3333333333321</v>
      </c>
      <c r="AS19" s="25">
        <f t="shared" si="38"/>
        <v>364.33333333333212</v>
      </c>
      <c r="AU19" s="42"/>
      <c r="AV19" s="38"/>
      <c r="AW19" s="57">
        <f t="shared" si="39"/>
        <v>0.91129640659122524</v>
      </c>
      <c r="AX19" s="57">
        <f t="shared" si="40"/>
        <v>0.84867976970418868</v>
      </c>
      <c r="AY19" s="57">
        <f t="shared" si="41"/>
        <v>0.7494143339289262</v>
      </c>
      <c r="AZ19" s="57">
        <f t="shared" si="42"/>
        <v>0.65014889815366295</v>
      </c>
      <c r="BA19" s="57">
        <f t="shared" si="43"/>
        <v>0.3542187810204484</v>
      </c>
      <c r="BB19" s="57">
        <f t="shared" si="44"/>
        <v>0.14083780027794307</v>
      </c>
      <c r="BC19" s="57">
        <f t="shared" si="45"/>
        <v>4.339884852094486E-2</v>
      </c>
      <c r="BE19" s="42"/>
      <c r="BF19" s="38"/>
      <c r="BG19" s="57">
        <f t="shared" si="21"/>
        <v>8.8703593408774761E-2</v>
      </c>
      <c r="BH19" s="57">
        <f t="shared" si="21"/>
        <v>0.15132023029581132</v>
      </c>
      <c r="BI19" s="57">
        <f t="shared" si="21"/>
        <v>0.2505856660710738</v>
      </c>
      <c r="BJ19" s="57">
        <f t="shared" si="21"/>
        <v>0.34985110184633705</v>
      </c>
      <c r="BK19" s="57">
        <f t="shared" si="21"/>
        <v>0.64578121897955154</v>
      </c>
      <c r="BL19" s="57">
        <f t="shared" si="21"/>
        <v>0.85916219972205687</v>
      </c>
      <c r="BM19" s="57">
        <f t="shared" si="21"/>
        <v>0.95660115147905511</v>
      </c>
    </row>
    <row r="20" spans="1:65" ht="15.75" thickBot="1">
      <c r="A20" s="19"/>
      <c r="B20" s="16" t="s">
        <v>1</v>
      </c>
      <c r="C20" s="18">
        <v>515</v>
      </c>
      <c r="D20" s="4">
        <v>38954</v>
      </c>
      <c r="E20" s="4">
        <v>39174</v>
      </c>
      <c r="F20" s="4">
        <v>38305</v>
      </c>
      <c r="G20" s="4">
        <v>37629</v>
      </c>
      <c r="H20" s="5">
        <v>36526</v>
      </c>
      <c r="I20" s="5">
        <v>33966</v>
      </c>
      <c r="J20" s="5">
        <v>32903</v>
      </c>
      <c r="K20" s="5">
        <v>31758</v>
      </c>
      <c r="L20" s="18">
        <v>440</v>
      </c>
      <c r="N20" s="37"/>
      <c r="O20" s="47"/>
      <c r="P20" s="39">
        <f t="shared" si="22"/>
        <v>39212</v>
      </c>
      <c r="Q20" s="39">
        <f t="shared" si="23"/>
        <v>39002.333333333336</v>
      </c>
      <c r="R20" s="39">
        <f t="shared" si="24"/>
        <v>38196.333333333336</v>
      </c>
      <c r="S20" s="39">
        <f t="shared" si="25"/>
        <v>37680.333333333336</v>
      </c>
      <c r="T20" s="39">
        <f t="shared" si="26"/>
        <v>36381.333333333336</v>
      </c>
      <c r="U20" s="39">
        <f t="shared" si="27"/>
        <v>34273</v>
      </c>
      <c r="V20" s="39">
        <f t="shared" si="28"/>
        <v>32647.333333333332</v>
      </c>
      <c r="W20" s="39">
        <f t="shared" si="29"/>
        <v>31859.333333333332</v>
      </c>
      <c r="Y20" s="41"/>
      <c r="Z20" s="24"/>
      <c r="AA20" s="11"/>
      <c r="AB20" s="11"/>
      <c r="AC20" s="11"/>
      <c r="AD20" s="11"/>
      <c r="AE20" s="11"/>
      <c r="AF20" s="11"/>
      <c r="AG20" s="11"/>
      <c r="AH20" s="11"/>
      <c r="AJ20" s="42"/>
      <c r="AK20" s="47"/>
      <c r="AL20" s="25">
        <f t="shared" si="31"/>
        <v>7724</v>
      </c>
      <c r="AM20" s="25">
        <f t="shared" si="32"/>
        <v>7514.3333333333358</v>
      </c>
      <c r="AN20" s="25">
        <f t="shared" si="33"/>
        <v>6708.3333333333358</v>
      </c>
      <c r="AO20" s="25">
        <f t="shared" si="34"/>
        <v>6192.3333333333358</v>
      </c>
      <c r="AP20" s="25">
        <f t="shared" si="35"/>
        <v>4893.3333333333358</v>
      </c>
      <c r="AQ20" s="25">
        <f t="shared" si="36"/>
        <v>2785</v>
      </c>
      <c r="AR20" s="25">
        <f t="shared" si="37"/>
        <v>1159.3333333333321</v>
      </c>
      <c r="AS20" s="25">
        <f t="shared" si="38"/>
        <v>371.33333333333212</v>
      </c>
      <c r="AU20" s="42"/>
      <c r="AV20" s="47"/>
      <c r="AW20" s="57">
        <f t="shared" si="39"/>
        <v>0.89509628747270231</v>
      </c>
      <c r="AX20" s="57">
        <f t="shared" si="40"/>
        <v>0.79908675799086792</v>
      </c>
      <c r="AY20" s="57">
        <f t="shared" si="41"/>
        <v>0.73762160015882494</v>
      </c>
      <c r="AZ20" s="57">
        <f t="shared" si="42"/>
        <v>0.58288663887234493</v>
      </c>
      <c r="BA20" s="57">
        <f t="shared" si="43"/>
        <v>0.33174508636092914</v>
      </c>
      <c r="BB20" s="57">
        <f t="shared" si="44"/>
        <v>0.13809807425054582</v>
      </c>
      <c r="BC20" s="57">
        <f t="shared" si="45"/>
        <v>4.4232678181457069E-2</v>
      </c>
      <c r="BE20" s="42"/>
      <c r="BF20" s="47"/>
      <c r="BG20" s="57">
        <f t="shared" si="21"/>
        <v>0.10490371252729769</v>
      </c>
      <c r="BH20" s="57">
        <f t="shared" si="21"/>
        <v>0.20091324200913208</v>
      </c>
      <c r="BI20" s="57">
        <f t="shared" si="21"/>
        <v>0.26237839984117506</v>
      </c>
      <c r="BJ20" s="57">
        <f t="shared" si="21"/>
        <v>0.41711336112765507</v>
      </c>
      <c r="BK20" s="57">
        <f t="shared" si="21"/>
        <v>0.66825491363907086</v>
      </c>
      <c r="BL20" s="57">
        <f t="shared" si="21"/>
        <v>0.86190192574945423</v>
      </c>
      <c r="BM20" s="57">
        <f t="shared" si="21"/>
        <v>0.95576732181854296</v>
      </c>
    </row>
    <row r="21" spans="1:65">
      <c r="B21" s="16" t="s">
        <v>0</v>
      </c>
      <c r="C21" s="18">
        <v>507</v>
      </c>
      <c r="D21" s="18">
        <v>470</v>
      </c>
      <c r="E21" s="18">
        <v>502</v>
      </c>
      <c r="F21" s="18">
        <v>472</v>
      </c>
      <c r="G21" s="18">
        <v>508</v>
      </c>
      <c r="H21" s="18">
        <v>472</v>
      </c>
      <c r="I21" s="18">
        <v>556</v>
      </c>
      <c r="J21" s="18">
        <v>507</v>
      </c>
      <c r="K21" s="18">
        <v>524</v>
      </c>
      <c r="L21" s="18">
        <v>463</v>
      </c>
      <c r="AW21" s="43"/>
      <c r="AX21" s="43"/>
      <c r="AY21" s="43"/>
      <c r="AZ21" s="43"/>
      <c r="BA21" s="43"/>
      <c r="BB21" s="43"/>
      <c r="BC21" s="43"/>
    </row>
    <row r="22" spans="1:65">
      <c r="Y22" s="25"/>
      <c r="Z22" s="25"/>
      <c r="AL22" s="50">
        <f>AVERAGE(AL15:AL20)</f>
        <v>8395</v>
      </c>
      <c r="AM22" s="51"/>
      <c r="AN22" s="51"/>
      <c r="AO22" s="51"/>
      <c r="AP22" s="25"/>
      <c r="AQ22" s="25"/>
      <c r="AR22" s="25"/>
      <c r="AS22" s="25"/>
      <c r="AW22" s="52"/>
      <c r="AX22" s="52"/>
      <c r="AY22" s="52"/>
      <c r="AZ22" s="52"/>
      <c r="BA22" s="52"/>
      <c r="BG22" s="43"/>
      <c r="BH22" s="43"/>
      <c r="BI22" s="43"/>
      <c r="BJ22" s="43"/>
      <c r="BK22" s="43"/>
      <c r="BL22" s="43"/>
      <c r="BM22" s="43"/>
    </row>
    <row r="23" spans="1:65">
      <c r="B23" s="15"/>
      <c r="C23" s="16">
        <v>1</v>
      </c>
      <c r="D23" s="16">
        <v>2</v>
      </c>
      <c r="E23" s="16">
        <v>3</v>
      </c>
      <c r="F23" s="16">
        <v>4</v>
      </c>
      <c r="G23" s="16">
        <v>5</v>
      </c>
      <c r="H23" s="16">
        <v>6</v>
      </c>
      <c r="I23" s="16">
        <v>7</v>
      </c>
      <c r="J23" s="16">
        <v>8</v>
      </c>
      <c r="K23" s="16">
        <v>9</v>
      </c>
      <c r="L23" s="16">
        <v>10</v>
      </c>
      <c r="AW23" s="52"/>
      <c r="AX23" s="52"/>
      <c r="AY23" s="52"/>
      <c r="AZ23" s="52"/>
      <c r="BA23" s="52"/>
    </row>
    <row r="24" spans="1:65">
      <c r="B24" s="16" t="s">
        <v>7</v>
      </c>
      <c r="C24" s="18">
        <v>481</v>
      </c>
      <c r="D24" s="18">
        <v>476</v>
      </c>
      <c r="E24" s="18">
        <v>538</v>
      </c>
      <c r="F24" s="18">
        <v>459</v>
      </c>
      <c r="G24" s="18">
        <v>557</v>
      </c>
      <c r="H24" s="18">
        <v>533</v>
      </c>
      <c r="I24" s="18">
        <v>487</v>
      </c>
      <c r="J24" s="18">
        <v>552</v>
      </c>
      <c r="K24" s="18">
        <v>510</v>
      </c>
      <c r="L24" s="18">
        <v>506</v>
      </c>
      <c r="AW24" s="52"/>
      <c r="AX24" s="52"/>
      <c r="AY24" s="52"/>
      <c r="AZ24" s="52"/>
      <c r="BA24" s="52"/>
      <c r="BG24" s="52"/>
      <c r="BH24" s="52"/>
      <c r="BI24" s="52"/>
      <c r="BJ24" s="52"/>
      <c r="BK24" s="52"/>
    </row>
    <row r="25" spans="1:65">
      <c r="A25" s="19" t="s">
        <v>10</v>
      </c>
      <c r="B25" s="16" t="s">
        <v>6</v>
      </c>
      <c r="C25" s="18">
        <v>498</v>
      </c>
      <c r="D25" s="3">
        <v>39699</v>
      </c>
      <c r="E25" s="3">
        <v>39120</v>
      </c>
      <c r="F25" s="3">
        <v>38630</v>
      </c>
      <c r="G25" s="3">
        <v>36484</v>
      </c>
      <c r="H25" s="2">
        <v>34410</v>
      </c>
      <c r="I25" s="2">
        <v>33513</v>
      </c>
      <c r="J25" s="2">
        <v>31996</v>
      </c>
      <c r="K25" s="4">
        <v>31081</v>
      </c>
      <c r="L25" s="18">
        <v>482</v>
      </c>
      <c r="Y25" s="25"/>
      <c r="Z25" s="25"/>
      <c r="AL25" s="25"/>
      <c r="AM25" s="25"/>
      <c r="AN25" s="25"/>
      <c r="AO25" s="25"/>
      <c r="AP25" s="25"/>
      <c r="AQ25" s="25"/>
      <c r="AR25" s="25"/>
      <c r="AS25" s="25"/>
      <c r="AW25" s="52"/>
      <c r="AX25" s="52"/>
      <c r="AY25" s="52"/>
      <c r="AZ25" s="52"/>
      <c r="BA25" s="52"/>
      <c r="BG25" s="52"/>
      <c r="BH25" s="52"/>
      <c r="BI25" s="52"/>
      <c r="BJ25" s="52"/>
      <c r="BK25" s="52"/>
    </row>
    <row r="26" spans="1:65">
      <c r="A26" s="19"/>
      <c r="B26" s="16" t="s">
        <v>5</v>
      </c>
      <c r="C26" s="18">
        <v>483</v>
      </c>
      <c r="D26" s="22">
        <v>39971</v>
      </c>
      <c r="E26" s="3">
        <v>39270</v>
      </c>
      <c r="F26" s="3">
        <v>38419</v>
      </c>
      <c r="G26" s="3">
        <v>37068</v>
      </c>
      <c r="H26" s="2">
        <v>35287</v>
      </c>
      <c r="I26" s="2">
        <v>32778</v>
      </c>
      <c r="J26" s="2">
        <v>32102</v>
      </c>
      <c r="K26" s="4">
        <v>31195</v>
      </c>
      <c r="L26" s="18">
        <v>476</v>
      </c>
      <c r="AW26" s="52"/>
      <c r="AX26" s="52"/>
      <c r="AY26" s="52"/>
      <c r="AZ26" s="52"/>
      <c r="BA26" s="52"/>
      <c r="BG26" s="52"/>
      <c r="BH26" s="52"/>
      <c r="BI26" s="52"/>
      <c r="BJ26" s="52"/>
      <c r="BK26" s="52"/>
    </row>
    <row r="27" spans="1:65">
      <c r="A27" s="19"/>
      <c r="B27" s="16" t="s">
        <v>4</v>
      </c>
      <c r="C27" s="18">
        <v>439</v>
      </c>
      <c r="D27" s="22">
        <v>39847</v>
      </c>
      <c r="E27" s="3">
        <v>38941</v>
      </c>
      <c r="F27" s="3">
        <v>38696</v>
      </c>
      <c r="G27" s="3">
        <v>36601</v>
      </c>
      <c r="H27" s="2">
        <v>34420</v>
      </c>
      <c r="I27" s="2">
        <v>33262</v>
      </c>
      <c r="J27" s="2">
        <v>32125</v>
      </c>
      <c r="K27" s="4">
        <v>31022</v>
      </c>
      <c r="L27" s="18">
        <v>473</v>
      </c>
      <c r="AW27" s="52"/>
      <c r="AX27" s="52"/>
      <c r="AY27" s="52"/>
      <c r="AZ27" s="52"/>
      <c r="BA27" s="52"/>
      <c r="BG27" s="52"/>
      <c r="BH27" s="52"/>
      <c r="BI27" s="52"/>
      <c r="BJ27" s="52"/>
      <c r="BK27" s="52"/>
    </row>
    <row r="28" spans="1:65">
      <c r="A28" s="19" t="s">
        <v>9</v>
      </c>
      <c r="B28" s="16" t="s">
        <v>3</v>
      </c>
      <c r="C28" s="18">
        <v>495</v>
      </c>
      <c r="D28" s="3">
        <v>39301</v>
      </c>
      <c r="E28" s="7"/>
      <c r="F28" s="3">
        <v>38542</v>
      </c>
      <c r="G28" s="3">
        <v>37178</v>
      </c>
      <c r="H28" s="3">
        <v>36706</v>
      </c>
      <c r="I28" s="2">
        <v>34777</v>
      </c>
      <c r="J28" s="2">
        <v>33069</v>
      </c>
      <c r="K28" s="2">
        <v>32033</v>
      </c>
      <c r="L28" s="18">
        <v>528</v>
      </c>
      <c r="AW28" s="52"/>
      <c r="AX28" s="52"/>
      <c r="AY28" s="52"/>
      <c r="AZ28" s="52"/>
      <c r="BA28" s="52"/>
      <c r="BG28" s="52"/>
      <c r="BH28" s="52"/>
      <c r="BI28" s="52"/>
      <c r="BJ28" s="52"/>
      <c r="BK28" s="52"/>
    </row>
    <row r="29" spans="1:65">
      <c r="A29" s="19"/>
      <c r="B29" s="16" t="s">
        <v>2</v>
      </c>
      <c r="C29" s="18">
        <v>456</v>
      </c>
      <c r="D29" s="3">
        <v>39643</v>
      </c>
      <c r="E29" s="3">
        <v>38670</v>
      </c>
      <c r="F29" s="3">
        <v>38046</v>
      </c>
      <c r="G29" s="3">
        <v>37095</v>
      </c>
      <c r="H29" s="3">
        <v>36830</v>
      </c>
      <c r="I29" s="2">
        <v>34233</v>
      </c>
      <c r="J29" s="2">
        <v>32278</v>
      </c>
      <c r="K29" s="4">
        <v>31211</v>
      </c>
      <c r="L29" s="18">
        <v>476</v>
      </c>
      <c r="AW29" s="52"/>
      <c r="AX29" s="52"/>
      <c r="AY29" s="52"/>
      <c r="AZ29" s="52"/>
      <c r="BA29" s="52"/>
      <c r="BG29" s="52"/>
      <c r="BH29" s="52"/>
      <c r="BI29" s="52"/>
      <c r="BJ29" s="52"/>
      <c r="BK29" s="52"/>
    </row>
    <row r="30" spans="1:65">
      <c r="A30" s="19"/>
      <c r="B30" s="16" t="s">
        <v>1</v>
      </c>
      <c r="C30" s="18">
        <v>487</v>
      </c>
      <c r="D30" s="3">
        <v>38545</v>
      </c>
      <c r="E30" s="3">
        <v>38406</v>
      </c>
      <c r="F30" s="3">
        <v>38173</v>
      </c>
      <c r="G30" s="3">
        <v>37352</v>
      </c>
      <c r="H30" s="3">
        <v>36196</v>
      </c>
      <c r="I30" s="2">
        <v>33809</v>
      </c>
      <c r="J30" s="2">
        <v>32563</v>
      </c>
      <c r="K30" s="4">
        <v>31685</v>
      </c>
      <c r="L30" s="18">
        <v>484</v>
      </c>
      <c r="AW30" s="52"/>
      <c r="AX30" s="52"/>
      <c r="AY30" s="52"/>
      <c r="AZ30" s="52"/>
      <c r="BA30" s="52"/>
      <c r="BG30" s="52"/>
      <c r="BH30" s="52"/>
      <c r="BI30" s="52"/>
      <c r="BJ30" s="52"/>
      <c r="BK30" s="52"/>
    </row>
    <row r="31" spans="1:65">
      <c r="B31" s="16" t="s">
        <v>0</v>
      </c>
      <c r="C31" s="18">
        <v>514</v>
      </c>
      <c r="D31" s="18">
        <v>558</v>
      </c>
      <c r="E31" s="18">
        <v>505</v>
      </c>
      <c r="F31" s="18">
        <v>488</v>
      </c>
      <c r="G31" s="18">
        <v>541</v>
      </c>
      <c r="H31" s="18">
        <v>527</v>
      </c>
      <c r="I31" s="18">
        <v>545</v>
      </c>
      <c r="J31" s="18">
        <v>537</v>
      </c>
      <c r="K31" s="18">
        <v>469</v>
      </c>
      <c r="L31" s="18">
        <v>529</v>
      </c>
      <c r="BG31" s="52"/>
      <c r="BH31" s="52"/>
      <c r="BI31" s="52"/>
      <c r="BJ31" s="52"/>
      <c r="BK31" s="52"/>
    </row>
    <row r="32" spans="1:65">
      <c r="BG32" s="52"/>
      <c r="BH32" s="52"/>
      <c r="BI32" s="52"/>
      <c r="BJ32" s="52"/>
      <c r="BK32" s="52"/>
    </row>
  </sheetData>
  <mergeCells count="45">
    <mergeCell ref="A5:A7"/>
    <mergeCell ref="A8:A10"/>
    <mergeCell ref="A15:A17"/>
    <mergeCell ref="A18:A20"/>
    <mergeCell ref="A25:A27"/>
    <mergeCell ref="A28:A30"/>
    <mergeCell ref="O18:O20"/>
    <mergeCell ref="Z18:Z20"/>
    <mergeCell ref="AK18:AK20"/>
    <mergeCell ref="AV18:AV20"/>
    <mergeCell ref="BF18:BF20"/>
    <mergeCell ref="BP13:BQ13"/>
    <mergeCell ref="N15:N20"/>
    <mergeCell ref="O15:O17"/>
    <mergeCell ref="Y15:Y20"/>
    <mergeCell ref="Z15:Z17"/>
    <mergeCell ref="AJ15:AJ20"/>
    <mergeCell ref="AK15:AK17"/>
    <mergeCell ref="AU15:AU20"/>
    <mergeCell ref="AV15:AV17"/>
    <mergeCell ref="BO1:BQ1"/>
    <mergeCell ref="Y2:AH3"/>
    <mergeCell ref="AJ2:AS3"/>
    <mergeCell ref="AU2:BC2"/>
    <mergeCell ref="N5:N10"/>
    <mergeCell ref="O5:O7"/>
    <mergeCell ref="Y5:Y10"/>
    <mergeCell ref="Z5:Z7"/>
    <mergeCell ref="AJ1:AS1"/>
    <mergeCell ref="AT1:AT1048576"/>
    <mergeCell ref="AU1:BC1"/>
    <mergeCell ref="BD1:BD1048576"/>
    <mergeCell ref="BE1:BM1"/>
    <mergeCell ref="BN1:BN1048576"/>
    <mergeCell ref="BE15:BE20"/>
    <mergeCell ref="BF15:BF17"/>
    <mergeCell ref="B1:L1"/>
    <mergeCell ref="M1:M1048576"/>
    <mergeCell ref="N1:W1"/>
    <mergeCell ref="X1:X1048576"/>
    <mergeCell ref="Y1:AH1"/>
    <mergeCell ref="AI1:AI1048576"/>
    <mergeCell ref="O8:O10"/>
    <mergeCell ref="Z8:Z10"/>
    <mergeCell ref="N2:W3"/>
  </mergeCells>
  <conditionalFormatting sqref="AJ9:AK9 AJ6:AK6 AA6:AH6 AA9:AH9 P5:W10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RanWT</vt:lpstr>
      <vt:lpstr>P180L</vt:lpstr>
    </vt:vector>
  </TitlesOfParts>
  <Company>SCU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2020-04-29T04:21:49Z</dcterms:created>
  <dcterms:modified xsi:type="dcterms:W3CDTF">2020-06-02T06:01:59Z</dcterms:modified>
</cp:coreProperties>
</file>